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720" windowHeight="6300" activeTab="1"/>
  </bookViews>
  <sheets>
    <sheet name="Титул" sheetId="1" r:id="rId1"/>
    <sheet name="УП" sheetId="2" r:id="rId2"/>
  </sheets>
  <definedNames>
    <definedName name="_xlnm._FilterDatabase" localSheetId="1" hidden="1">'УП'!$A$9:$BV$68</definedName>
    <definedName name="_xlnm.Print_Titles" localSheetId="1">'УП'!$4:$8</definedName>
    <definedName name="_xlnm.Print_Area" localSheetId="1">'УП'!$A$1:$V$64</definedName>
  </definedNames>
  <calcPr fullCalcOnLoad="1"/>
</workbook>
</file>

<file path=xl/sharedStrings.xml><?xml version="1.0" encoding="utf-8"?>
<sst xmlns="http://schemas.openxmlformats.org/spreadsheetml/2006/main" count="203" uniqueCount="171">
  <si>
    <t>Число экзаменов</t>
  </si>
  <si>
    <t>Число зачетов</t>
  </si>
  <si>
    <t>История религий</t>
  </si>
  <si>
    <t xml:space="preserve">Всего часов </t>
  </si>
  <si>
    <t>Число контрольных работ</t>
  </si>
  <si>
    <t>I курс</t>
  </si>
  <si>
    <t>II курс</t>
  </si>
  <si>
    <t>III курс</t>
  </si>
  <si>
    <t>Максимальная</t>
  </si>
  <si>
    <t>Самостоятельная учебная работа</t>
  </si>
  <si>
    <t>Обязательная</t>
  </si>
  <si>
    <t xml:space="preserve">Всего занятий </t>
  </si>
  <si>
    <t>1 семестр</t>
  </si>
  <si>
    <t>2 семестр</t>
  </si>
  <si>
    <t>3 семестр</t>
  </si>
  <si>
    <t>4 семестр</t>
  </si>
  <si>
    <t>5 семестр</t>
  </si>
  <si>
    <t>всего аудиторных</t>
  </si>
  <si>
    <t>к.р.</t>
  </si>
  <si>
    <t>ОПД.00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</si>
  <si>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</si>
  <si>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</si>
  <si>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</si>
  <si>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</si>
  <si>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</si>
  <si>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</si>
  <si>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</si>
  <si>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</si>
  <si>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</si>
  <si>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</si>
  <si>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</si>
  <si>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</si>
  <si>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Основы научно-исследовательской деятельности</t>
  </si>
  <si>
    <t>Вариативная часть цикла ОПД</t>
  </si>
  <si>
    <t>Наименование циклов, дисциплин, профессиональных модулей,  практик</t>
  </si>
  <si>
    <t>ОПД.13</t>
  </si>
  <si>
    <t>Распределение  обязательной учебной нагрузки</t>
  </si>
  <si>
    <t>ОПД.14</t>
  </si>
  <si>
    <t>ОПД.15</t>
  </si>
  <si>
    <t>ОПД.16</t>
  </si>
  <si>
    <t xml:space="preserve"> Формы промежуточной аттестации</t>
  </si>
  <si>
    <t>экзамен</t>
  </si>
  <si>
    <t xml:space="preserve">зачёт </t>
  </si>
  <si>
    <t xml:space="preserve">Практический курс арабского языка </t>
  </si>
  <si>
    <t>Методика преподавания арабского языка</t>
  </si>
  <si>
    <t>ОПД.02.01</t>
  </si>
  <si>
    <t>ОПД.02.02</t>
  </si>
  <si>
    <t>6 семестр</t>
  </si>
  <si>
    <t xml:space="preserve">Чтение и запоминание Корана </t>
  </si>
  <si>
    <t>ОПД.17</t>
  </si>
  <si>
    <t>часов в неделю</t>
  </si>
  <si>
    <t>Учебная нагрузка (час.)</t>
  </si>
  <si>
    <t>ОГС.00</t>
  </si>
  <si>
    <t>ОГС.01</t>
  </si>
  <si>
    <t>ОГС.02</t>
  </si>
  <si>
    <t>ОГС.03</t>
  </si>
  <si>
    <t>ОГС.04</t>
  </si>
  <si>
    <t>ОГС.Р.00</t>
  </si>
  <si>
    <t>ОГС.Р.01</t>
  </si>
  <si>
    <t>ОГС.Р.02</t>
  </si>
  <si>
    <t>ОГС.Р.03</t>
  </si>
  <si>
    <t>ОГС.Р.04</t>
  </si>
  <si>
    <t>ОПД.В 00</t>
  </si>
  <si>
    <t>Общие гуманитарные и социальные дисциплины</t>
  </si>
  <si>
    <t>Обязательная часть циклов ОПОП</t>
  </si>
  <si>
    <t>Общие профессиональные дисциплины</t>
  </si>
  <si>
    <t>Национально-региональный компонент</t>
  </si>
  <si>
    <t>Вариативная часть цикла ОГС</t>
  </si>
  <si>
    <t xml:space="preserve">История ислама в России </t>
  </si>
  <si>
    <t>ОПД.18</t>
  </si>
  <si>
    <t>ОПД.19</t>
  </si>
  <si>
    <t>Теоретическая грамматика арабского языка</t>
  </si>
  <si>
    <t xml:space="preserve">Практическая фонетика арабского языка </t>
  </si>
  <si>
    <t>ОГС.01.01</t>
  </si>
  <si>
    <t>ОГС.01.02</t>
  </si>
  <si>
    <t>ОГС.01.03</t>
  </si>
  <si>
    <t>Число курсовых работ</t>
  </si>
  <si>
    <t>курс. р.</t>
  </si>
  <si>
    <t>Итоговая аттестация</t>
  </si>
  <si>
    <t>Итоговый экзамен по арабскому языку и методике преподавания</t>
  </si>
  <si>
    <t>Итоговый экзамен по исламским наукам  и методике  их преподавания</t>
  </si>
  <si>
    <t>Защита выпускной квалификационной работы</t>
  </si>
  <si>
    <t>Компетенции</t>
  </si>
  <si>
    <t>Гражданская и этнокультурная идентичность мусульман России</t>
  </si>
  <si>
    <t>ГК</t>
  </si>
  <si>
    <t>АЯК, СПК</t>
  </si>
  <si>
    <t>РК, СПК</t>
  </si>
  <si>
    <t>Язык проповеди</t>
  </si>
  <si>
    <t xml:space="preserve">Родная литература </t>
  </si>
  <si>
    <t>История развития ислама в регионе (субъекте Российской Федерации)</t>
  </si>
  <si>
    <t>НРК,  ГК</t>
  </si>
  <si>
    <t>РК, НРК, АЯК, СПК</t>
  </si>
  <si>
    <t>РК,  АЯК, СПК</t>
  </si>
  <si>
    <t>Базовая часть</t>
  </si>
  <si>
    <t>ОГС.В.</t>
  </si>
  <si>
    <t>РК, РРК, АЯК, СПК</t>
  </si>
  <si>
    <t>Методика преподавания исламских наук</t>
  </si>
  <si>
    <t>РК,  АЯК, СПК, ГК</t>
  </si>
  <si>
    <t>РК,  СПК</t>
  </si>
  <si>
    <t>Практики</t>
  </si>
  <si>
    <t>4*</t>
  </si>
  <si>
    <t>6*</t>
  </si>
  <si>
    <t>Число зачетов с оценкой</t>
  </si>
  <si>
    <t>Исламские течения  и группы</t>
  </si>
  <si>
    <t>Арабский язык</t>
  </si>
  <si>
    <t>Педагогика и психология</t>
  </si>
  <si>
    <t>НРК, ОПК</t>
  </si>
  <si>
    <t>НРК</t>
  </si>
  <si>
    <t>РК,  АЯК</t>
  </si>
  <si>
    <t>РК, РРК, АЯК,  ГК</t>
  </si>
  <si>
    <t>РК,   СПК</t>
  </si>
  <si>
    <t>РК,  АЯК,  ГК</t>
  </si>
  <si>
    <t>РК,  РРК</t>
  </si>
  <si>
    <t>РК, РРК, НРК, ГК, АЯК, СПК, ОПК</t>
  </si>
  <si>
    <t>РК, РРК, НРК, ГК, АЯК</t>
  </si>
  <si>
    <t>Педагогическая практика (4 нед.)</t>
  </si>
  <si>
    <t>Производственная практика (4 нед.)</t>
  </si>
  <si>
    <t xml:space="preserve">История  исламской  цивилизации </t>
  </si>
  <si>
    <t>Шифр</t>
  </si>
  <si>
    <t>РК, РРК, НРК, СПК, ОПК, АЯК</t>
  </si>
  <si>
    <t xml:space="preserve"> АЯК, СПК, ОПК</t>
  </si>
  <si>
    <t>СОГЛАСОВАНО</t>
  </si>
  <si>
    <t>УТВЕРЖДАЮ</t>
  </si>
  <si>
    <t>УЧЕБНЫЙ ПЛАН</t>
  </si>
  <si>
    <t>Протокол № _____ от "______" __________________ 201____ г.</t>
  </si>
  <si>
    <t>"___" ____________ 20___ г.</t>
  </si>
  <si>
    <t>подготовки бакалавров</t>
  </si>
  <si>
    <t xml:space="preserve">Среднее профессиональное религиозное образование </t>
  </si>
  <si>
    <t xml:space="preserve">Кафедра: </t>
  </si>
  <si>
    <t xml:space="preserve">Факультет: </t>
  </si>
  <si>
    <t>Трудоемкость ОПОП: 0 ЗЕТ</t>
  </si>
  <si>
    <t xml:space="preserve">Образовательный стандарт </t>
  </si>
  <si>
    <t>Принят на заседании Совета по исламскому образованию</t>
  </si>
  <si>
    <t>протокол № 1/17/СИО от 01 февраля 2017 г.</t>
  </si>
  <si>
    <t>Проректор по учебной работе</t>
  </si>
  <si>
    <t>Заведующий учебным отделом</t>
  </si>
  <si>
    <t>Декан</t>
  </si>
  <si>
    <t>Зав. выпускающей кафедрой</t>
  </si>
  <si>
    <t xml:space="preserve">Наименование образовательной организации  
</t>
  </si>
  <si>
    <t>Ректор /Директор</t>
  </si>
  <si>
    <t xml:space="preserve">
Ф.И.О.</t>
  </si>
  <si>
    <t>План одобрен Ученым советом ОО</t>
  </si>
  <si>
    <t xml:space="preserve">Направление: Подготовка служителей и религиозного персонала религиозных организаций
Профиль: Исламские науки, воспитание и арабский язык
</t>
  </si>
  <si>
    <t xml:space="preserve">Форма обучения: очная </t>
  </si>
  <si>
    <t>Программа подготовки:СПРО (базовый уровень)</t>
  </si>
  <si>
    <t>Квалификация: имам-хатыйб,преподаватель исламских наук и арабского языка</t>
  </si>
  <si>
    <t>Срок обучения: 2 года 10 месяцев</t>
  </si>
  <si>
    <t xml:space="preserve">/ Ф.И.О./ </t>
  </si>
  <si>
    <t xml:space="preserve">Образовательный стандарт       
</t>
  </si>
  <si>
    <t xml:space="preserve">   протокол № 2/19/СИО от 29 июля 2019 г. </t>
  </si>
  <si>
    <t xml:space="preserve">религиозного образования   </t>
  </si>
  <si>
    <t xml:space="preserve">среднего профессионального </t>
  </si>
  <si>
    <t>РК, ГК</t>
  </si>
  <si>
    <r>
      <t>Исламское вероучение (</t>
    </r>
    <r>
      <rPr>
        <i/>
        <sz val="14"/>
        <rFont val="Times New Roman"/>
        <family val="1"/>
      </rPr>
      <t>акыйда</t>
    </r>
    <r>
      <rPr>
        <sz val="14"/>
        <rFont val="Times New Roman"/>
        <family val="1"/>
      </rPr>
      <t>)</t>
    </r>
  </si>
  <si>
    <r>
      <rPr>
        <sz val="14"/>
        <rFont val="Times New Roman"/>
        <family val="1"/>
      </rPr>
      <t>Правила чтения Корана</t>
    </r>
    <r>
      <rPr>
        <i/>
        <sz val="14"/>
        <rFont val="Times New Roman"/>
        <family val="1"/>
      </rPr>
      <t xml:space="preserve"> (таджвид) </t>
    </r>
  </si>
  <si>
    <r>
      <rPr>
        <sz val="14"/>
        <rFont val="Times New Roman"/>
        <family val="1"/>
      </rPr>
      <t xml:space="preserve">Заучивание Корана </t>
    </r>
    <r>
      <rPr>
        <i/>
        <sz val="14"/>
        <rFont val="Times New Roman"/>
        <family val="1"/>
      </rPr>
      <t xml:space="preserve">(хифз) </t>
    </r>
  </si>
  <si>
    <r>
      <t>Корановедение (</t>
    </r>
    <r>
      <rPr>
        <i/>
        <sz val="14"/>
        <rFont val="Times New Roman"/>
        <family val="1"/>
      </rPr>
      <t>улюм аль-Куран</t>
    </r>
    <r>
      <rPr>
        <sz val="14"/>
        <rFont val="Times New Roman"/>
        <family val="1"/>
      </rPr>
      <t>)</t>
    </r>
  </si>
  <si>
    <r>
      <t>Толкование Корана (</t>
    </r>
    <r>
      <rPr>
        <i/>
        <sz val="14"/>
        <rFont val="Times New Roman"/>
        <family val="1"/>
      </rPr>
      <t>тафсир</t>
    </r>
    <r>
      <rPr>
        <sz val="14"/>
        <rFont val="Times New Roman"/>
        <family val="1"/>
      </rPr>
      <t>)</t>
    </r>
  </si>
  <si>
    <r>
      <t>Основы поклонения (</t>
    </r>
    <r>
      <rPr>
        <i/>
        <sz val="14"/>
        <rFont val="Times New Roman"/>
        <family val="1"/>
      </rPr>
      <t>ибадат</t>
    </r>
    <r>
      <rPr>
        <sz val="14"/>
        <rFont val="Times New Roman"/>
        <family val="1"/>
      </rPr>
      <t>)</t>
    </r>
  </si>
  <si>
    <r>
      <t>Исламское право (</t>
    </r>
    <r>
      <rPr>
        <i/>
        <sz val="14"/>
        <rFont val="Times New Roman"/>
        <family val="1"/>
      </rPr>
      <t>муамалят</t>
    </r>
    <r>
      <rPr>
        <sz val="14"/>
        <rFont val="Times New Roman"/>
        <family val="1"/>
      </rPr>
      <t>)</t>
    </r>
  </si>
  <si>
    <r>
      <t>Основы исламского права (</t>
    </r>
    <r>
      <rPr>
        <i/>
        <sz val="14"/>
        <rFont val="Times New Roman"/>
        <family val="1"/>
      </rPr>
      <t>усуль аль-фикх</t>
    </r>
    <r>
      <rPr>
        <sz val="14"/>
        <rFont val="Times New Roman"/>
        <family val="1"/>
      </rPr>
      <t>)</t>
    </r>
  </si>
  <si>
    <r>
      <t>Жизнеописание пророка Мухаммада (</t>
    </r>
    <r>
      <rPr>
        <i/>
        <sz val="14"/>
        <rFont val="Times New Roman"/>
        <family val="1"/>
      </rPr>
      <t>сира</t>
    </r>
    <r>
      <rPr>
        <sz val="14"/>
        <rFont val="Times New Roman"/>
        <family val="1"/>
      </rPr>
      <t>)</t>
    </r>
  </si>
  <si>
    <r>
      <t>Хадисоведение (</t>
    </r>
    <r>
      <rPr>
        <i/>
        <sz val="14"/>
        <rFont val="Times New Roman"/>
        <family val="1"/>
      </rPr>
      <t>мусталах аль-хадис</t>
    </r>
    <r>
      <rPr>
        <sz val="14"/>
        <rFont val="Times New Roman"/>
        <family val="1"/>
      </rPr>
      <t xml:space="preserve">) </t>
    </r>
  </si>
  <si>
    <r>
      <t>Изречения пророка Мухаммада (</t>
    </r>
    <r>
      <rPr>
        <i/>
        <sz val="14"/>
        <rFont val="Times New Roman"/>
        <family val="1"/>
      </rPr>
      <t>хадис</t>
    </r>
    <r>
      <rPr>
        <sz val="14"/>
        <rFont val="Times New Roman"/>
        <family val="1"/>
      </rPr>
      <t>)</t>
    </r>
  </si>
  <si>
    <r>
      <t>Исламская этика (</t>
    </r>
    <r>
      <rPr>
        <i/>
        <sz val="14"/>
        <rFont val="Times New Roman"/>
        <family val="1"/>
      </rPr>
      <t>ахляк</t>
    </r>
    <r>
      <rPr>
        <sz val="14"/>
        <rFont val="Times New Roman"/>
        <family val="1"/>
      </rPr>
      <t>)</t>
    </r>
  </si>
  <si>
    <r>
      <t>История исламского законодательства (</t>
    </r>
    <r>
      <rPr>
        <i/>
        <sz val="14"/>
        <rFont val="Times New Roman"/>
        <family val="1"/>
      </rPr>
      <t>тарих ат-ташри</t>
    </r>
    <r>
      <rPr>
        <sz val="14"/>
        <rFont val="Times New Roman"/>
        <family val="1"/>
      </rPr>
      <t>)</t>
    </r>
  </si>
  <si>
    <r>
      <t>Логика (</t>
    </r>
    <r>
      <rPr>
        <i/>
        <sz val="14"/>
        <rFont val="Times New Roman"/>
        <family val="1"/>
      </rPr>
      <t>мантык</t>
    </r>
    <r>
      <rPr>
        <sz val="14"/>
        <rFont val="Times New Roman"/>
        <family val="1"/>
      </rPr>
      <t>)</t>
    </r>
  </si>
  <si>
    <t>Направление: Подготовка служителей и религиозного персонала  религиозных организаций</t>
  </si>
  <si>
    <t>Профиль: Исламские науки и воспитание, арабский язык (базовая подготовка, очная форма обучения)</t>
  </si>
  <si>
    <t>РК,РРК,НРК,СПК, ГК/ РК,РРК,НРК</t>
  </si>
  <si>
    <t xml:space="preserve">Обязанности имама и основы проповеди/Женщина в исламе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</si>
</sst>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"/>
    <numFmt numFmtId="187" formatCode="0_ ;[Red]\-0\ "/>
    <numFmt numFmtId="188" formatCode="[$-FC19]d\ mmmm\ yyyy\ &quot;г.&quot;"/>
  </numFmts>
  <fonts count="100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color indexed="55"/>
      <name val="Arial Cyr"/>
      <family val="2"/>
    </font>
    <font>
      <sz val="14"/>
      <name val="Times New Roman"/>
      <family val="1"/>
    </font>
    <font>
      <b/>
      <i/>
      <sz val="12"/>
      <name val="Arial Cyr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8.25"/>
      <color indexed="8"/>
      <name val="Tahoma"/>
      <family val="2"/>
    </font>
    <font>
      <sz val="8.25"/>
      <name val="Tahoma"/>
      <family val="2"/>
    </font>
    <font>
      <sz val="22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2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4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4"/>
      <color indexed="9"/>
      <name val="Times New Roman"/>
      <family val="1"/>
    </font>
    <font>
      <sz val="8.25"/>
      <color indexed="9"/>
      <name val="Tahoma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8"/>
      <color indexed="55"/>
      <name val="Times New Roman"/>
      <family val="1"/>
    </font>
    <font>
      <sz val="10"/>
      <color indexed="55"/>
      <name val="Times New Roman"/>
      <family val="1"/>
    </font>
    <font>
      <i/>
      <sz val="12"/>
      <color indexed="55"/>
      <name val="Arial Cyr"/>
      <family val="2"/>
    </font>
    <font>
      <b/>
      <i/>
      <sz val="12"/>
      <color indexed="55"/>
      <name val="Arial Cyr"/>
      <family val="2"/>
    </font>
    <font>
      <b/>
      <sz val="14"/>
      <color indexed="9"/>
      <name val="Arial"/>
      <family val="2"/>
    </font>
    <font>
      <i/>
      <sz val="12"/>
      <color indexed="9"/>
      <name val="Times New Roman"/>
      <family val="1"/>
    </font>
    <font>
      <b/>
      <i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4"/>
      <color theme="0"/>
      <name val="Times New Roman"/>
      <family val="1"/>
    </font>
    <font>
      <sz val="8.25"/>
      <color theme="0"/>
      <name val="Tahoma"/>
      <family val="2"/>
    </font>
    <font>
      <i/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3499799966812134"/>
      <name val="Arial Cyr"/>
      <family val="2"/>
    </font>
    <font>
      <sz val="8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i/>
      <sz val="12"/>
      <color theme="0" tint="-0.3499799966812134"/>
      <name val="Arial Cyr"/>
      <family val="2"/>
    </font>
    <font>
      <b/>
      <i/>
      <sz val="12"/>
      <color theme="0" tint="-0.3499799966812134"/>
      <name val="Arial Cyr"/>
      <family val="2"/>
    </font>
    <font>
      <i/>
      <sz val="12"/>
      <color theme="0"/>
      <name val="Times New Roman"/>
      <family val="1"/>
    </font>
    <font>
      <b/>
      <i/>
      <sz val="10"/>
      <color theme="0"/>
      <name val="Arial"/>
      <family val="2"/>
    </font>
    <font>
      <b/>
      <sz val="14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5" fillId="0" borderId="0">
      <alignment/>
      <protection/>
    </xf>
    <xf numFmtId="0" fontId="24" fillId="0" borderId="0">
      <alignment/>
      <protection/>
    </xf>
    <xf numFmtId="0" fontId="68" fillId="0" borderId="0">
      <alignment/>
      <protection/>
    </xf>
    <xf numFmtId="0" fontId="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36" borderId="11" xfId="0" applyFont="1" applyFill="1" applyBorder="1" applyAlignment="1">
      <alignment horizontal="center" vertical="center"/>
    </xf>
    <xf numFmtId="1" fontId="10" fillId="36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vertical="center" wrapText="1"/>
    </xf>
    <xf numFmtId="1" fontId="10" fillId="36" borderId="11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textRotation="90" wrapText="1"/>
    </xf>
    <xf numFmtId="1" fontId="12" fillId="33" borderId="11" xfId="0" applyNumberFormat="1" applyFont="1" applyFill="1" applyBorder="1" applyAlignment="1">
      <alignment horizontal="center" vertical="center" wrapText="1"/>
    </xf>
    <xf numFmtId="1" fontId="12" fillId="34" borderId="11" xfId="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left" vertical="center" wrapText="1"/>
    </xf>
    <xf numFmtId="172" fontId="7" fillId="36" borderId="11" xfId="0" applyNumberFormat="1" applyFont="1" applyFill="1" applyBorder="1" applyAlignment="1">
      <alignment horizontal="center" vertical="center" textRotation="90" wrapText="1"/>
    </xf>
    <xf numFmtId="0" fontId="7" fillId="36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/>
    </xf>
    <xf numFmtId="1" fontId="14" fillId="36" borderId="11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" fontId="15" fillId="34" borderId="11" xfId="0" applyNumberFormat="1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vertical="center"/>
    </xf>
    <xf numFmtId="0" fontId="7" fillId="38" borderId="11" xfId="0" applyFont="1" applyFill="1" applyBorder="1" applyAlignment="1">
      <alignment horizontal="left" vertical="center"/>
    </xf>
    <xf numFmtId="0" fontId="10" fillId="38" borderId="11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left" vertical="center" wrapText="1"/>
    </xf>
    <xf numFmtId="0" fontId="7" fillId="38" borderId="11" xfId="0" applyFont="1" applyFill="1" applyBorder="1" applyAlignment="1">
      <alignment horizontal="center" vertical="center"/>
    </xf>
    <xf numFmtId="1" fontId="7" fillId="38" borderId="11" xfId="0" applyNumberFormat="1" applyFont="1" applyFill="1" applyBorder="1" applyAlignment="1">
      <alignment horizontal="center" vertical="center"/>
    </xf>
    <xf numFmtId="1" fontId="15" fillId="38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8" fillId="37" borderId="0" xfId="0" applyFont="1" applyFill="1" applyAlignment="1">
      <alignment/>
    </xf>
    <xf numFmtId="0" fontId="22" fillId="33" borderId="0" xfId="0" applyFont="1" applyFill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0" fontId="25" fillId="0" borderId="0" xfId="54" applyFont="1">
      <alignment/>
      <protection/>
    </xf>
    <xf numFmtId="0" fontId="7" fillId="0" borderId="0" xfId="54" applyFont="1" applyAlignment="1" applyProtection="1">
      <alignment horizontal="left"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24" fillId="0" borderId="0" xfId="54">
      <alignment/>
      <protection/>
    </xf>
    <xf numFmtId="0" fontId="26" fillId="0" borderId="0" xfId="54" applyFont="1" applyAlignment="1" applyProtection="1">
      <alignment horizontal="center" vertical="center"/>
      <protection locked="0"/>
    </xf>
    <xf numFmtId="0" fontId="25" fillId="39" borderId="0" xfId="54" applyFont="1" applyFill="1" applyBorder="1" applyAlignment="1" applyProtection="1">
      <alignment horizontal="left" vertical="center"/>
      <protection locked="0"/>
    </xf>
    <xf numFmtId="0" fontId="27" fillId="39" borderId="0" xfId="54" applyFont="1" applyFill="1" applyBorder="1" applyAlignment="1" applyProtection="1">
      <alignment horizontal="center" vertical="center" wrapText="1"/>
      <protection locked="0"/>
    </xf>
    <xf numFmtId="0" fontId="25" fillId="34" borderId="0" xfId="54" applyFont="1" applyFill="1">
      <alignment/>
      <protection/>
    </xf>
    <xf numFmtId="0" fontId="86" fillId="39" borderId="0" xfId="54" applyFont="1" applyFill="1" applyBorder="1" applyAlignment="1" applyProtection="1">
      <alignment horizontal="center" vertical="center" wrapText="1"/>
      <protection locked="0"/>
    </xf>
    <xf numFmtId="0" fontId="7" fillId="39" borderId="0" xfId="54" applyFont="1" applyFill="1" applyBorder="1" applyAlignment="1" applyProtection="1">
      <alignment horizontal="center" vertical="center" wrapText="1"/>
      <protection locked="0"/>
    </xf>
    <xf numFmtId="0" fontId="25" fillId="39" borderId="0" xfId="54" applyNumberFormat="1" applyFont="1" applyFill="1" applyBorder="1" applyAlignment="1" applyProtection="1">
      <alignment horizontal="left" vertical="center"/>
      <protection locked="0"/>
    </xf>
    <xf numFmtId="0" fontId="87" fillId="39" borderId="0" xfId="54" applyFont="1" applyFill="1" applyBorder="1" applyAlignment="1" applyProtection="1">
      <alignment horizontal="left" vertical="center"/>
      <protection locked="0"/>
    </xf>
    <xf numFmtId="0" fontId="5" fillId="39" borderId="0" xfId="54" applyFont="1" applyFill="1" applyBorder="1" applyAlignment="1" applyProtection="1">
      <alignment horizontal="center" vertical="center"/>
      <protection locked="0"/>
    </xf>
    <xf numFmtId="0" fontId="24" fillId="40" borderId="0" xfId="54" applyFont="1" applyFill="1" applyBorder="1" applyAlignment="1" applyProtection="1">
      <alignment horizontal="left" vertical="center"/>
      <protection locked="0"/>
    </xf>
    <xf numFmtId="0" fontId="33" fillId="39" borderId="0" xfId="54" applyFont="1" applyFill="1" applyBorder="1" applyAlignment="1" applyProtection="1">
      <alignment vertical="top"/>
      <protection locked="0"/>
    </xf>
    <xf numFmtId="0" fontId="34" fillId="39" borderId="0" xfId="54" applyNumberFormat="1" applyFont="1" applyFill="1" applyBorder="1" applyAlignment="1" applyProtection="1">
      <alignment vertical="center"/>
      <protection locked="0"/>
    </xf>
    <xf numFmtId="0" fontId="20" fillId="40" borderId="0" xfId="54" applyNumberFormat="1" applyFont="1" applyFill="1" applyBorder="1" applyAlignment="1" applyProtection="1">
      <alignment vertical="center"/>
      <protection locked="0"/>
    </xf>
    <xf numFmtId="0" fontId="88" fillId="39" borderId="0" xfId="54" applyFont="1" applyFill="1" applyBorder="1" applyAlignment="1" applyProtection="1">
      <alignment vertical="top"/>
      <protection locked="0"/>
    </xf>
    <xf numFmtId="0" fontId="89" fillId="39" borderId="0" xfId="54" applyNumberFormat="1" applyFont="1" applyFill="1" applyBorder="1" applyAlignment="1" applyProtection="1">
      <alignment vertical="center"/>
      <protection locked="0"/>
    </xf>
    <xf numFmtId="0" fontId="90" fillId="40" borderId="0" xfId="54" applyNumberFormat="1" applyFont="1" applyFill="1" applyBorder="1" applyAlignment="1" applyProtection="1">
      <alignment vertical="center"/>
      <protection locked="0"/>
    </xf>
    <xf numFmtId="0" fontId="87" fillId="0" borderId="0" xfId="54" applyFont="1">
      <alignment/>
      <protection/>
    </xf>
    <xf numFmtId="0" fontId="89" fillId="40" borderId="0" xfId="54" applyFont="1" applyFill="1" applyBorder="1" applyAlignment="1" applyProtection="1">
      <alignment horizontal="left" vertical="center"/>
      <protection locked="0"/>
    </xf>
    <xf numFmtId="0" fontId="88" fillId="41" borderId="0" xfId="0" applyFont="1" applyFill="1" applyAlignment="1" applyProtection="1">
      <alignment vertical="top"/>
      <protection locked="0"/>
    </xf>
    <xf numFmtId="0" fontId="90" fillId="41" borderId="0" xfId="0" applyFont="1" applyFill="1" applyAlignment="1" applyProtection="1">
      <alignment vertical="center"/>
      <protection locked="0"/>
    </xf>
    <xf numFmtId="0" fontId="91" fillId="40" borderId="0" xfId="54" applyFont="1" applyFill="1" applyBorder="1" applyAlignment="1" applyProtection="1">
      <alignment horizontal="left" vertical="top" wrapText="1"/>
      <protection locked="0"/>
    </xf>
    <xf numFmtId="0" fontId="91" fillId="40" borderId="0" xfId="54" applyFont="1" applyFill="1" applyBorder="1" applyAlignment="1" applyProtection="1">
      <alignment vertical="top" wrapText="1"/>
      <protection locked="0"/>
    </xf>
    <xf numFmtId="0" fontId="90" fillId="40" borderId="0" xfId="54" applyFont="1" applyFill="1" applyBorder="1" applyAlignment="1" applyProtection="1">
      <alignment horizontal="left" vertical="center"/>
      <protection locked="0"/>
    </xf>
    <xf numFmtId="0" fontId="20" fillId="40" borderId="0" xfId="54" applyFont="1" applyFill="1" applyBorder="1" applyAlignment="1" applyProtection="1">
      <alignment horizontal="left" vertical="center"/>
      <protection locked="0"/>
    </xf>
    <xf numFmtId="0" fontId="87" fillId="0" borderId="0" xfId="54" applyFont="1" applyBorder="1">
      <alignment/>
      <protection/>
    </xf>
    <xf numFmtId="0" fontId="90" fillId="0" borderId="0" xfId="54" applyFont="1" applyBorder="1" applyAlignment="1" applyProtection="1">
      <alignment horizontal="left"/>
      <protection locked="0"/>
    </xf>
    <xf numFmtId="0" fontId="28" fillId="39" borderId="0" xfId="54" applyFont="1" applyFill="1" applyBorder="1" applyAlignment="1" applyProtection="1">
      <alignment horizontal="left" vertical="center"/>
      <protection locked="0"/>
    </xf>
    <xf numFmtId="0" fontId="33" fillId="39" borderId="0" xfId="54" applyFont="1" applyFill="1" applyBorder="1" applyAlignment="1" applyProtection="1">
      <alignment/>
      <protection locked="0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4" fillId="34" borderId="11" xfId="0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42" borderId="11" xfId="0" applyFont="1" applyFill="1" applyBorder="1" applyAlignment="1">
      <alignment horizontal="center" vertical="center"/>
    </xf>
    <xf numFmtId="1" fontId="7" fillId="42" borderId="11" xfId="0" applyNumberFormat="1" applyFont="1" applyFill="1" applyBorder="1" applyAlignment="1">
      <alignment horizontal="center" vertical="center"/>
    </xf>
    <xf numFmtId="172" fontId="7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/>
    </xf>
    <xf numFmtId="0" fontId="14" fillId="34" borderId="11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wrapText="1"/>
    </xf>
    <xf numFmtId="0" fontId="7" fillId="35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justify"/>
    </xf>
    <xf numFmtId="0" fontId="7" fillId="43" borderId="0" xfId="0" applyFont="1" applyFill="1" applyAlignment="1">
      <alignment horizontal="left" vertical="center" wrapText="1"/>
    </xf>
    <xf numFmtId="0" fontId="92" fillId="33" borderId="0" xfId="0" applyFont="1" applyFill="1" applyBorder="1" applyAlignment="1">
      <alignment/>
    </xf>
    <xf numFmtId="0" fontId="92" fillId="33" borderId="0" xfId="0" applyFont="1" applyFill="1" applyBorder="1" applyAlignment="1">
      <alignment horizontal="centerContinuous"/>
    </xf>
    <xf numFmtId="0" fontId="92" fillId="44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33" borderId="0" xfId="0" applyFont="1" applyFill="1" applyBorder="1" applyAlignment="1">
      <alignment vertical="center" wrapText="1"/>
    </xf>
    <xf numFmtId="0" fontId="94" fillId="33" borderId="0" xfId="0" applyFont="1" applyFill="1" applyBorder="1" applyAlignment="1">
      <alignment horizontal="center" vertical="center" wrapText="1"/>
    </xf>
    <xf numFmtId="0" fontId="95" fillId="34" borderId="0" xfId="0" applyFont="1" applyFill="1" applyBorder="1" applyAlignment="1">
      <alignment/>
    </xf>
    <xf numFmtId="1" fontId="92" fillId="0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2" fillId="0" borderId="0" xfId="0" applyFont="1" applyFill="1" applyBorder="1" applyAlignment="1">
      <alignment horizontal="left"/>
    </xf>
    <xf numFmtId="0" fontId="96" fillId="0" borderId="0" xfId="0" applyFont="1" applyFill="1" applyBorder="1" applyAlignment="1">
      <alignment/>
    </xf>
    <xf numFmtId="0" fontId="90" fillId="0" borderId="0" xfId="54" applyFont="1" applyBorder="1" applyAlignment="1" applyProtection="1">
      <alignment horizontal="left" wrapText="1"/>
      <protection locked="0"/>
    </xf>
    <xf numFmtId="0" fontId="90" fillId="0" borderId="0" xfId="54" applyNumberFormat="1" applyFont="1" applyBorder="1" applyAlignment="1" applyProtection="1">
      <alignment horizontal="left"/>
      <protection locked="0"/>
    </xf>
    <xf numFmtId="0" fontId="97" fillId="0" borderId="0" xfId="54" applyFont="1" applyBorder="1" applyAlignment="1" applyProtection="1">
      <alignment horizontal="left"/>
      <protection locked="0"/>
    </xf>
    <xf numFmtId="0" fontId="33" fillId="40" borderId="0" xfId="54" applyNumberFormat="1" applyFont="1" applyFill="1" applyBorder="1" applyAlignment="1" applyProtection="1">
      <alignment horizontal="left" vertical="center" wrapText="1"/>
      <protection locked="0"/>
    </xf>
    <xf numFmtId="0" fontId="33" fillId="40" borderId="13" xfId="54" applyNumberFormat="1" applyFont="1" applyFill="1" applyBorder="1" applyAlignment="1" applyProtection="1">
      <alignment horizontal="left" vertical="center" wrapText="1"/>
      <protection locked="0"/>
    </xf>
    <xf numFmtId="0" fontId="5" fillId="40" borderId="0" xfId="54" applyFont="1" applyFill="1" applyBorder="1" applyAlignment="1" applyProtection="1">
      <alignment horizontal="left" vertical="top" wrapText="1"/>
      <protection locked="0"/>
    </xf>
    <xf numFmtId="0" fontId="9" fillId="40" borderId="0" xfId="54" applyFont="1" applyFill="1" applyBorder="1" applyAlignment="1" applyProtection="1">
      <alignment horizontal="left" vertical="center"/>
      <protection locked="0"/>
    </xf>
    <xf numFmtId="0" fontId="90" fillId="40" borderId="0" xfId="54" applyFont="1" applyFill="1" applyBorder="1" applyAlignment="1" applyProtection="1">
      <alignment horizontal="left" wrapText="1"/>
      <protection locked="0"/>
    </xf>
    <xf numFmtId="0" fontId="90" fillId="40" borderId="0" xfId="54" applyNumberFormat="1" applyFont="1" applyFill="1" applyBorder="1" applyAlignment="1" applyProtection="1">
      <alignment horizontal="left"/>
      <protection locked="0"/>
    </xf>
    <xf numFmtId="0" fontId="97" fillId="40" borderId="0" xfId="54" applyFont="1" applyFill="1" applyBorder="1" applyAlignment="1" applyProtection="1">
      <alignment horizontal="left"/>
      <protection locked="0"/>
    </xf>
    <xf numFmtId="0" fontId="98" fillId="39" borderId="0" xfId="54" applyFont="1" applyFill="1" applyBorder="1" applyAlignment="1" applyProtection="1">
      <alignment horizontal="right" vertical="center"/>
      <protection locked="0"/>
    </xf>
    <xf numFmtId="0" fontId="5" fillId="39" borderId="0" xfId="54" applyFont="1" applyFill="1" applyBorder="1" applyAlignment="1" applyProtection="1">
      <alignment horizontal="left" wrapText="1"/>
      <protection locked="0"/>
    </xf>
    <xf numFmtId="0" fontId="33" fillId="40" borderId="0" xfId="54" applyNumberFormat="1" applyFont="1" applyFill="1" applyBorder="1" applyAlignment="1" applyProtection="1">
      <alignment horizontal="left" vertical="top" wrapText="1"/>
      <protection locked="0"/>
    </xf>
    <xf numFmtId="0" fontId="28" fillId="39" borderId="0" xfId="54" applyFont="1" applyFill="1" applyBorder="1" applyAlignment="1" applyProtection="1">
      <alignment horizontal="left" vertical="top" wrapText="1"/>
      <protection locked="0"/>
    </xf>
    <xf numFmtId="0" fontId="5" fillId="39" borderId="0" xfId="54" applyFont="1" applyFill="1" applyBorder="1" applyAlignment="1" applyProtection="1">
      <alignment horizontal="center" vertical="center"/>
      <protection locked="0"/>
    </xf>
    <xf numFmtId="0" fontId="28" fillId="39" borderId="0" xfId="54" applyFont="1" applyFill="1" applyBorder="1" applyAlignment="1" applyProtection="1">
      <alignment horizontal="right" vertical="center"/>
      <protection locked="0"/>
    </xf>
    <xf numFmtId="0" fontId="20" fillId="39" borderId="0" xfId="54" applyNumberFormat="1" applyFont="1" applyFill="1" applyBorder="1" applyAlignment="1" applyProtection="1">
      <alignment horizontal="left" wrapText="1"/>
      <protection locked="0"/>
    </xf>
    <xf numFmtId="0" fontId="97" fillId="39" borderId="0" xfId="54" applyFont="1" applyFill="1" applyBorder="1" applyAlignment="1" applyProtection="1">
      <alignment horizontal="center" vertical="center"/>
      <protection locked="0"/>
    </xf>
    <xf numFmtId="0" fontId="90" fillId="39" borderId="0" xfId="54" applyFont="1" applyFill="1" applyBorder="1" applyAlignment="1" applyProtection="1">
      <alignment horizontal="center" vertical="top"/>
      <protection locked="0"/>
    </xf>
    <xf numFmtId="0" fontId="30" fillId="39" borderId="0" xfId="54" applyNumberFormat="1" applyFont="1" applyFill="1" applyBorder="1" applyAlignment="1" applyProtection="1">
      <alignment horizontal="center" vertical="center"/>
      <protection locked="0"/>
    </xf>
    <xf numFmtId="0" fontId="31" fillId="39" borderId="0" xfId="54" applyFont="1" applyFill="1" applyBorder="1" applyAlignment="1" applyProtection="1">
      <alignment horizontal="left" vertical="center" wrapText="1"/>
      <protection locked="0"/>
    </xf>
    <xf numFmtId="0" fontId="32" fillId="39" borderId="0" xfId="54" applyFont="1" applyFill="1" applyBorder="1" applyAlignment="1" applyProtection="1">
      <alignment horizontal="center" vertical="center" wrapText="1"/>
      <protection locked="0"/>
    </xf>
    <xf numFmtId="0" fontId="28" fillId="39" borderId="0" xfId="54" applyFont="1" applyFill="1" applyBorder="1" applyAlignment="1" applyProtection="1">
      <alignment horizontal="left" wrapText="1"/>
      <protection locked="0"/>
    </xf>
    <xf numFmtId="0" fontId="29" fillId="39" borderId="0" xfId="54" applyFont="1" applyFill="1" applyBorder="1" applyAlignment="1" applyProtection="1">
      <alignment horizontal="center" vertical="center" wrapText="1"/>
      <protection locked="0"/>
    </xf>
    <xf numFmtId="0" fontId="28" fillId="39" borderId="0" xfId="54" applyFont="1" applyFill="1" applyBorder="1" applyAlignment="1" applyProtection="1">
      <alignment horizontal="right" wrapText="1"/>
      <protection locked="0"/>
    </xf>
    <xf numFmtId="0" fontId="28" fillId="39" borderId="0" xfId="54" applyFont="1" applyFill="1" applyBorder="1" applyAlignment="1" applyProtection="1">
      <alignment horizontal="left" vertical="center"/>
      <protection locked="0"/>
    </xf>
    <xf numFmtId="0" fontId="28" fillId="39" borderId="0" xfId="54" applyFont="1" applyFill="1" applyBorder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left" vertical="center"/>
      <protection locked="0"/>
    </xf>
    <xf numFmtId="0" fontId="7" fillId="0" borderId="0" xfId="54" applyFont="1" applyAlignment="1" applyProtection="1">
      <alignment horizontal="left" vertical="center"/>
      <protection locked="0"/>
    </xf>
    <xf numFmtId="0" fontId="26" fillId="0" borderId="0" xfId="54" applyFont="1" applyAlignment="1" applyProtection="1">
      <alignment horizontal="center" vertical="center"/>
      <protection locked="0"/>
    </xf>
    <xf numFmtId="0" fontId="7" fillId="39" borderId="0" xfId="54" applyFont="1" applyFill="1" applyBorder="1" applyAlignment="1" applyProtection="1">
      <alignment horizontal="center" vertical="center" wrapText="1"/>
      <protection locked="0"/>
    </xf>
    <xf numFmtId="0" fontId="99" fillId="39" borderId="0" xfId="54" applyFont="1" applyFill="1" applyBorder="1" applyAlignment="1" applyProtection="1">
      <alignment horizontal="left" vertical="center"/>
      <protection locked="0"/>
    </xf>
    <xf numFmtId="0" fontId="14" fillId="39" borderId="0" xfId="54" applyFont="1" applyFill="1" applyBorder="1" applyAlignment="1" applyProtection="1">
      <alignment horizontal="center" vertical="top"/>
      <protection locked="0"/>
    </xf>
    <xf numFmtId="0" fontId="23" fillId="0" borderId="0" xfId="54" applyFont="1" applyAlignment="1" applyProtection="1">
      <alignment horizontal="center" vertical="center" wrapText="1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19" fillId="0" borderId="0" xfId="54" applyFont="1" applyAlignment="1" applyProtection="1">
      <alignment horizontal="center" vertical="top" wrapText="1"/>
      <protection locked="0"/>
    </xf>
    <xf numFmtId="0" fontId="7" fillId="0" borderId="0" xfId="54" applyFont="1" applyAlignment="1" applyProtection="1">
      <alignment horizontal="center" vertical="top" wrapText="1"/>
      <protection locked="0"/>
    </xf>
    <xf numFmtId="0" fontId="19" fillId="0" borderId="0" xfId="54" applyFont="1" applyAlignment="1" applyProtection="1">
      <alignment horizontal="left" vertical="center" wrapText="1"/>
      <protection locked="0"/>
    </xf>
    <xf numFmtId="0" fontId="7" fillId="0" borderId="0" xfId="54" applyFont="1" applyAlignment="1" applyProtection="1">
      <alignment horizontal="right" vertical="center" wrapText="1"/>
      <protection locked="0"/>
    </xf>
    <xf numFmtId="0" fontId="7" fillId="0" borderId="0" xfId="54" applyFont="1" applyAlignment="1" applyProtection="1">
      <alignment horizontal="left" vertical="center" wrapText="1"/>
      <protection locked="0"/>
    </xf>
    <xf numFmtId="0" fontId="17" fillId="33" borderId="11" xfId="0" applyFont="1" applyFill="1" applyBorder="1" applyAlignment="1">
      <alignment horizontal="center" vertical="center" textRotation="90" wrapText="1"/>
    </xf>
    <xf numFmtId="0" fontId="7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3" fillId="33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C43"/>
  <sheetViews>
    <sheetView showGridLines="0" zoomScalePageLayoutView="0" workbookViewId="0" topLeftCell="A8">
      <selection activeCell="K38" sqref="K38:AA38"/>
    </sheetView>
  </sheetViews>
  <sheetFormatPr defaultColWidth="12.625" defaultRowHeight="13.5" customHeight="1"/>
  <cols>
    <col min="1" max="1" width="2.25390625" style="71" customWidth="1"/>
    <col min="2" max="2" width="11.375" style="68" customWidth="1"/>
    <col min="3" max="4" width="12.875" style="68" customWidth="1"/>
    <col min="5" max="5" width="0.74609375" style="68" customWidth="1"/>
    <col min="6" max="11" width="7.00390625" style="68" customWidth="1"/>
    <col min="12" max="12" width="9.875" style="68" customWidth="1"/>
    <col min="13" max="13" width="4.125" style="68" customWidth="1"/>
    <col min="14" max="14" width="7.125" style="68" customWidth="1"/>
    <col min="15" max="16" width="7.00390625" style="68" customWidth="1"/>
    <col min="17" max="17" width="4.875" style="68" customWidth="1"/>
    <col min="18" max="19" width="5.00390625" style="68" customWidth="1"/>
    <col min="20" max="20" width="5.125" style="68" customWidth="1"/>
    <col min="21" max="21" width="6.625" style="68" customWidth="1"/>
    <col min="22" max="22" width="8.875" style="68" customWidth="1"/>
    <col min="23" max="23" width="3.125" style="68" customWidth="1"/>
    <col min="24" max="24" width="10.125" style="68" customWidth="1"/>
    <col min="25" max="27" width="4.375" style="68" customWidth="1"/>
    <col min="28" max="30" width="12.625" style="68" customWidth="1"/>
    <col min="31" max="16384" width="12.625" style="71" customWidth="1"/>
  </cols>
  <sheetData>
    <row r="1" spans="1:27" ht="13.5" customHeight="1" hidden="1">
      <c r="A1" s="167" t="s">
        <v>121</v>
      </c>
      <c r="B1" s="167"/>
      <c r="C1" s="167"/>
      <c r="D1" s="167"/>
      <c r="E1" s="167"/>
      <c r="F1" s="167"/>
      <c r="G1" s="167"/>
      <c r="H1" s="167"/>
      <c r="I1" s="167"/>
      <c r="P1" s="168" t="s">
        <v>122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3.5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69"/>
      <c r="K2" s="69"/>
      <c r="L2" s="69"/>
      <c r="M2" s="69"/>
      <c r="N2" s="69"/>
      <c r="O2" s="69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</row>
    <row r="3" spans="1:27" ht="13.5" customHeight="1" hidden="1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3.5" customHeight="1" hidden="1">
      <c r="A4" s="171"/>
      <c r="B4" s="171"/>
      <c r="C4" s="171"/>
      <c r="D4" s="172"/>
      <c r="E4" s="172"/>
      <c r="F4" s="172"/>
      <c r="G4" s="172"/>
      <c r="H4" s="172"/>
      <c r="I4" s="172"/>
      <c r="J4" s="69"/>
      <c r="K4" s="69"/>
      <c r="L4" s="69"/>
      <c r="M4" s="69"/>
      <c r="N4" s="69"/>
      <c r="O4" s="69"/>
      <c r="P4" s="173"/>
      <c r="Q4" s="173"/>
      <c r="R4" s="173"/>
      <c r="S4" s="173"/>
      <c r="T4" s="173"/>
      <c r="U4" s="172"/>
      <c r="V4" s="172"/>
      <c r="W4" s="172"/>
      <c r="X4" s="172"/>
      <c r="Y4" s="172"/>
      <c r="Z4" s="172"/>
      <c r="AA4" s="172"/>
    </row>
    <row r="5" spans="1:27" ht="13.5" customHeight="1" hidden="1">
      <c r="A5" s="70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3.5" customHeight="1" hidden="1">
      <c r="A6" s="161"/>
      <c r="B6" s="161"/>
      <c r="C6" s="161"/>
      <c r="D6" s="161"/>
      <c r="E6" s="161"/>
      <c r="F6" s="161"/>
      <c r="G6" s="161"/>
      <c r="H6" s="161"/>
      <c r="I6" s="161"/>
      <c r="J6" s="69"/>
      <c r="K6" s="69"/>
      <c r="L6" s="69"/>
      <c r="M6" s="69"/>
      <c r="N6" s="69"/>
      <c r="O6" s="69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</row>
    <row r="7" spans="4:21" ht="13.5" customHeight="1" hidden="1">
      <c r="D7" s="163" t="s">
        <v>123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3.5" customHeight="1">
      <c r="A8" s="6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</row>
    <row r="9" spans="1:21" ht="13.5" customHeight="1">
      <c r="A9" s="68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</row>
    <row r="10" spans="1:27" ht="13.5" customHeight="1">
      <c r="A10" s="73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3"/>
      <c r="Z10" s="73"/>
      <c r="AA10" s="73"/>
    </row>
    <row r="11" spans="1:27" ht="5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ht="30" customHeight="1">
      <c r="A12" s="164" t="s">
        <v>138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75"/>
      <c r="AA12" s="75"/>
    </row>
    <row r="13" spans="1:27" ht="30" customHeight="1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5"/>
      <c r="AA13" s="75"/>
    </row>
    <row r="14" spans="1:27" ht="23.25" customHeight="1">
      <c r="A14" s="165"/>
      <c r="B14" s="165"/>
      <c r="C14" s="165"/>
      <c r="D14" s="16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166" t="s">
        <v>122</v>
      </c>
      <c r="S14" s="166"/>
      <c r="T14" s="166"/>
      <c r="U14" s="166"/>
      <c r="V14" s="166"/>
      <c r="W14" s="166"/>
      <c r="X14" s="166"/>
      <c r="Y14" s="166"/>
      <c r="Z14" s="166"/>
      <c r="AA14" s="73"/>
    </row>
    <row r="15" spans="1:27" ht="49.5" customHeight="1">
      <c r="A15" s="156" t="s">
        <v>141</v>
      </c>
      <c r="B15" s="156"/>
      <c r="C15" s="156"/>
      <c r="D15" s="156"/>
      <c r="E15" s="156"/>
      <c r="F15" s="156"/>
      <c r="G15" s="157" t="s">
        <v>123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8" t="s">
        <v>139</v>
      </c>
      <c r="R15" s="158"/>
      <c r="S15" s="158"/>
      <c r="T15" s="158"/>
      <c r="U15" s="78"/>
      <c r="V15" s="78"/>
      <c r="W15" s="78"/>
      <c r="X15" s="156" t="s">
        <v>140</v>
      </c>
      <c r="Y15" s="156"/>
      <c r="Z15" s="156"/>
      <c r="AA15" s="156"/>
    </row>
    <row r="16" spans="1:27" ht="30.75" customHeight="1">
      <c r="A16" s="159" t="s">
        <v>124</v>
      </c>
      <c r="B16" s="159"/>
      <c r="C16" s="159"/>
      <c r="D16" s="159"/>
      <c r="E16" s="159"/>
      <c r="F16" s="159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73"/>
      <c r="R16" s="160" t="s">
        <v>125</v>
      </c>
      <c r="S16" s="160"/>
      <c r="T16" s="160"/>
      <c r="U16" s="160"/>
      <c r="V16" s="160"/>
      <c r="W16" s="160"/>
      <c r="X16" s="160"/>
      <c r="Y16" s="160"/>
      <c r="Z16" s="160"/>
      <c r="AA16" s="73"/>
    </row>
    <row r="17" spans="1:27" ht="18" customHeight="1">
      <c r="A17" s="151"/>
      <c r="B17" s="151"/>
      <c r="C17" s="151"/>
      <c r="D17" s="73"/>
      <c r="E17" s="73"/>
      <c r="F17" s="73"/>
      <c r="G17" s="152" t="s">
        <v>126</v>
      </c>
      <c r="H17" s="152"/>
      <c r="I17" s="152"/>
      <c r="J17" s="152"/>
      <c r="K17" s="152"/>
      <c r="L17" s="152"/>
      <c r="M17" s="152"/>
      <c r="N17" s="152"/>
      <c r="O17" s="152"/>
      <c r="P17" s="152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ht="9.75" customHeight="1">
      <c r="A18" s="79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ht="9" customHeight="1">
      <c r="A19" s="79"/>
      <c r="B19" s="153"/>
      <c r="C19" s="153"/>
      <c r="D19" s="153"/>
      <c r="E19" s="80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</row>
    <row r="20" spans="1:27" ht="26.25" customHeight="1">
      <c r="A20" s="79"/>
      <c r="B20" s="155" t="s">
        <v>127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ht="49.5" customHeight="1">
      <c r="A21" s="79"/>
      <c r="B21" s="155" t="s">
        <v>142</v>
      </c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ht="13.5" customHeight="1">
      <c r="A22" s="79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1:27" ht="13.5" customHeight="1">
      <c r="A23" s="79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1:27" ht="13.5" customHeight="1">
      <c r="A24" s="79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1:27" ht="18" customHeight="1">
      <c r="A25" s="149" t="s">
        <v>128</v>
      </c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</row>
    <row r="26" spans="1:27" ht="18" customHeight="1">
      <c r="A26" s="149" t="s">
        <v>129</v>
      </c>
      <c r="B26" s="149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</row>
    <row r="27" spans="1:27" ht="12" customHeight="1">
      <c r="A27" s="144"/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</row>
    <row r="28" spans="1:27" ht="20.25" customHeight="1">
      <c r="A28" s="81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147" t="s">
        <v>148</v>
      </c>
      <c r="O28" s="147"/>
      <c r="P28" s="147"/>
      <c r="Q28" s="147"/>
      <c r="R28" s="147"/>
      <c r="S28" s="73"/>
      <c r="T28" s="98" t="s">
        <v>149</v>
      </c>
      <c r="U28" s="73"/>
      <c r="V28" s="73"/>
      <c r="W28" s="73"/>
      <c r="X28" s="73"/>
      <c r="Y28" s="73"/>
      <c r="Z28" s="73"/>
      <c r="AA28" s="73"/>
    </row>
    <row r="29" spans="1:27" ht="16.5" customHeight="1">
      <c r="A29" s="81"/>
      <c r="B29" s="146" t="s">
        <v>145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73"/>
      <c r="M29" s="99"/>
      <c r="N29" s="99" t="s">
        <v>151</v>
      </c>
      <c r="O29" s="99"/>
      <c r="P29" s="99"/>
      <c r="Q29" s="99"/>
      <c r="R29" s="99"/>
      <c r="S29" s="99"/>
      <c r="T29" s="79"/>
      <c r="U29" s="73"/>
      <c r="V29" s="73"/>
      <c r="W29" s="73"/>
      <c r="X29" s="73"/>
      <c r="Y29" s="73"/>
      <c r="Z29" s="73"/>
      <c r="AA29" s="73"/>
    </row>
    <row r="30" spans="1:27" ht="16.5" customHeight="1">
      <c r="A30" s="81"/>
      <c r="B30" s="137" t="s">
        <v>144</v>
      </c>
      <c r="C30" s="137"/>
      <c r="D30" s="137"/>
      <c r="E30" s="137"/>
      <c r="F30" s="137"/>
      <c r="G30" s="137"/>
      <c r="H30" s="137"/>
      <c r="I30" s="137"/>
      <c r="J30" s="137"/>
      <c r="K30" s="137"/>
      <c r="L30" s="73"/>
      <c r="M30" s="99"/>
      <c r="N30" s="99" t="s">
        <v>150</v>
      </c>
      <c r="O30" s="99"/>
      <c r="P30" s="99"/>
      <c r="Q30" s="99"/>
      <c r="R30" s="79"/>
      <c r="S30" s="79"/>
      <c r="T30" s="79"/>
      <c r="U30" s="73"/>
      <c r="V30" s="73"/>
      <c r="W30" s="73"/>
      <c r="X30" s="73"/>
      <c r="Y30" s="73"/>
      <c r="Z30" s="73"/>
      <c r="AA30" s="73"/>
    </row>
    <row r="31" spans="1:27" ht="16.5" customHeight="1">
      <c r="A31" s="81"/>
      <c r="B31" s="137" t="s">
        <v>143</v>
      </c>
      <c r="C31" s="137"/>
      <c r="D31" s="137"/>
      <c r="E31" s="137"/>
      <c r="F31" s="137"/>
      <c r="G31" s="137"/>
      <c r="H31" s="137"/>
      <c r="I31" s="137"/>
      <c r="J31" s="137"/>
      <c r="K31" s="137"/>
      <c r="L31" s="73"/>
      <c r="M31" s="82"/>
      <c r="N31" s="82"/>
      <c r="O31" s="82"/>
      <c r="P31" s="82"/>
      <c r="Q31" s="82"/>
      <c r="R31" s="83"/>
      <c r="S31" s="84"/>
      <c r="T31" s="83"/>
      <c r="U31" s="83"/>
      <c r="V31" s="83"/>
      <c r="W31" s="83"/>
      <c r="X31" s="83"/>
      <c r="Y31" s="83"/>
      <c r="Z31" s="83"/>
      <c r="AA31" s="83"/>
    </row>
    <row r="32" spans="1:29" ht="16.5" customHeight="1">
      <c r="A32" s="81"/>
      <c r="B32" s="137" t="s">
        <v>146</v>
      </c>
      <c r="C32" s="137"/>
      <c r="D32" s="137"/>
      <c r="E32" s="137"/>
      <c r="F32" s="137"/>
      <c r="G32" s="137"/>
      <c r="H32" s="137"/>
      <c r="I32" s="137"/>
      <c r="J32" s="137"/>
      <c r="K32" s="137"/>
      <c r="L32" s="79"/>
      <c r="M32" s="85"/>
      <c r="N32" s="85"/>
      <c r="O32" s="85"/>
      <c r="P32" s="85"/>
      <c r="Q32" s="85"/>
      <c r="R32" s="86"/>
      <c r="S32" s="87"/>
      <c r="T32" s="86"/>
      <c r="U32" s="79"/>
      <c r="V32" s="79"/>
      <c r="W32" s="79"/>
      <c r="X32" s="79"/>
      <c r="Y32" s="79"/>
      <c r="Z32" s="79"/>
      <c r="AA32" s="79"/>
      <c r="AB32" s="88"/>
      <c r="AC32" s="88"/>
    </row>
    <row r="33" spans="1:29" ht="13.5" customHeight="1" hidden="1">
      <c r="A33" s="81"/>
      <c r="B33" s="138" t="s">
        <v>130</v>
      </c>
      <c r="C33" s="138"/>
      <c r="D33" s="138"/>
      <c r="E33" s="138"/>
      <c r="F33" s="138"/>
      <c r="G33" s="138"/>
      <c r="H33" s="138"/>
      <c r="I33" s="138"/>
      <c r="J33" s="138"/>
      <c r="K33" s="138"/>
      <c r="L33" s="79"/>
      <c r="M33" s="88"/>
      <c r="N33" s="88"/>
      <c r="O33" s="88"/>
      <c r="P33" s="88"/>
      <c r="Q33" s="88"/>
      <c r="R33" s="89"/>
      <c r="S33" s="88"/>
      <c r="T33" s="88"/>
      <c r="U33" s="79"/>
      <c r="V33" s="79"/>
      <c r="W33" s="79"/>
      <c r="X33" s="79"/>
      <c r="Y33" s="79"/>
      <c r="Z33" s="79"/>
      <c r="AA33" s="79"/>
      <c r="AB33" s="88"/>
      <c r="AC33" s="88"/>
    </row>
    <row r="34" spans="1:29" ht="18" customHeight="1">
      <c r="A34" s="81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9"/>
      <c r="M34" s="85" t="s">
        <v>131</v>
      </c>
      <c r="N34" s="90"/>
      <c r="O34" s="90"/>
      <c r="P34" s="79"/>
      <c r="Q34" s="79"/>
      <c r="R34" s="79"/>
      <c r="S34" s="91" t="s">
        <v>132</v>
      </c>
      <c r="T34" s="87"/>
      <c r="U34" s="87"/>
      <c r="V34" s="86"/>
      <c r="W34" s="86"/>
      <c r="X34" s="86"/>
      <c r="Y34" s="86"/>
      <c r="Z34" s="86"/>
      <c r="AA34" s="86"/>
      <c r="AB34" s="88"/>
      <c r="AC34" s="88"/>
    </row>
    <row r="35" spans="1:29" ht="18" customHeight="1">
      <c r="A35" s="81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92"/>
      <c r="M35" s="85"/>
      <c r="N35" s="90"/>
      <c r="O35" s="90"/>
      <c r="P35" s="93"/>
      <c r="Q35" s="93"/>
      <c r="R35" s="93"/>
      <c r="S35" s="91" t="s">
        <v>133</v>
      </c>
      <c r="T35" s="87"/>
      <c r="U35" s="87"/>
      <c r="V35" s="79"/>
      <c r="W35" s="79"/>
      <c r="X35" s="79"/>
      <c r="Y35" s="79"/>
      <c r="Z35" s="79"/>
      <c r="AA35" s="79"/>
      <c r="AB35" s="88"/>
      <c r="AC35" s="88"/>
    </row>
    <row r="36" spans="1:29" ht="18" customHeigh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88"/>
      <c r="AC36" s="88"/>
    </row>
    <row r="37" spans="1:27" ht="15" customHeight="1">
      <c r="A37" s="140" t="s">
        <v>121</v>
      </c>
      <c r="B37" s="140"/>
      <c r="C37" s="140"/>
      <c r="D37" s="140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</row>
    <row r="38" spans="1:27" ht="26.25" customHeight="1">
      <c r="A38" s="141" t="s">
        <v>134</v>
      </c>
      <c r="B38" s="141"/>
      <c r="C38" s="141"/>
      <c r="D38" s="141"/>
      <c r="E38" s="141"/>
      <c r="F38" s="141"/>
      <c r="G38" s="141"/>
      <c r="H38" s="142"/>
      <c r="I38" s="142"/>
      <c r="J38" s="142"/>
      <c r="K38" s="143" t="s">
        <v>147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26.25" customHeight="1">
      <c r="A39" s="134" t="s">
        <v>135</v>
      </c>
      <c r="B39" s="134"/>
      <c r="C39" s="134"/>
      <c r="D39" s="134"/>
      <c r="E39" s="134"/>
      <c r="F39" s="134"/>
      <c r="G39" s="134"/>
      <c r="H39" s="135"/>
      <c r="I39" s="135"/>
      <c r="J39" s="135"/>
      <c r="K39" s="136" t="s">
        <v>147</v>
      </c>
      <c r="L39" s="136"/>
      <c r="M39" s="136"/>
      <c r="N39" s="136"/>
      <c r="O39" s="136"/>
      <c r="P39" s="136"/>
      <c r="Q39" s="136"/>
      <c r="R39" s="136"/>
      <c r="S39" s="136"/>
      <c r="T39" s="136"/>
      <c r="U39" s="97"/>
      <c r="V39" s="97"/>
      <c r="W39" s="97"/>
      <c r="X39" s="97"/>
      <c r="Y39" s="97"/>
      <c r="Z39" s="97"/>
      <c r="AA39" s="97"/>
    </row>
    <row r="40" spans="1:27" ht="26.25" customHeight="1">
      <c r="A40" s="134" t="s">
        <v>136</v>
      </c>
      <c r="B40" s="134"/>
      <c r="C40" s="134"/>
      <c r="D40" s="134"/>
      <c r="E40" s="134"/>
      <c r="F40" s="134"/>
      <c r="G40" s="134"/>
      <c r="H40" s="135"/>
      <c r="I40" s="135"/>
      <c r="J40" s="135"/>
      <c r="K40" s="136" t="s">
        <v>147</v>
      </c>
      <c r="L40" s="136"/>
      <c r="M40" s="136"/>
      <c r="N40" s="136"/>
      <c r="O40" s="136"/>
      <c r="P40" s="136"/>
      <c r="Q40" s="136"/>
      <c r="R40" s="136"/>
      <c r="S40" s="136"/>
      <c r="T40" s="136"/>
      <c r="U40" s="97"/>
      <c r="V40" s="97"/>
      <c r="W40" s="97"/>
      <c r="X40" s="97"/>
      <c r="Y40" s="97"/>
      <c r="Z40" s="97"/>
      <c r="AA40" s="97"/>
    </row>
    <row r="41" spans="1:27" ht="27" customHeight="1">
      <c r="A41" s="134" t="s">
        <v>137</v>
      </c>
      <c r="B41" s="134"/>
      <c r="C41" s="134"/>
      <c r="D41" s="134"/>
      <c r="E41" s="134"/>
      <c r="F41" s="134"/>
      <c r="G41" s="134"/>
      <c r="H41" s="135"/>
      <c r="I41" s="135"/>
      <c r="J41" s="135"/>
      <c r="K41" s="136" t="s">
        <v>147</v>
      </c>
      <c r="L41" s="136"/>
      <c r="M41" s="136"/>
      <c r="N41" s="136"/>
      <c r="O41" s="136"/>
      <c r="P41" s="136"/>
      <c r="Q41" s="136"/>
      <c r="R41" s="136"/>
      <c r="S41" s="136"/>
      <c r="T41" s="136"/>
      <c r="U41" s="97"/>
      <c r="V41" s="97"/>
      <c r="W41" s="97"/>
      <c r="X41" s="97"/>
      <c r="Y41" s="97"/>
      <c r="Z41" s="97"/>
      <c r="AA41" s="97"/>
    </row>
    <row r="42" spans="1:27" s="68" customFormat="1" ht="13.5" customHeight="1">
      <c r="A42" s="134"/>
      <c r="B42" s="134"/>
      <c r="C42" s="134"/>
      <c r="D42" s="134"/>
      <c r="E42" s="134"/>
      <c r="F42" s="134"/>
      <c r="G42" s="134"/>
      <c r="H42" s="135"/>
      <c r="I42" s="135"/>
      <c r="J42" s="135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96"/>
      <c r="V42" s="96"/>
      <c r="W42" s="96"/>
      <c r="X42" s="96"/>
      <c r="Y42" s="96"/>
      <c r="Z42" s="96"/>
      <c r="AA42" s="96"/>
    </row>
    <row r="43" spans="1:27" s="68" customFormat="1" ht="13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="68" customFormat="1" ht="13.5" customHeight="1"/>
  </sheetData>
  <sheetProtection/>
  <mergeCells count="58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A12:Y12"/>
    <mergeCell ref="A14:D14"/>
    <mergeCell ref="R14:Z14"/>
    <mergeCell ref="A15:F15"/>
    <mergeCell ref="G15:P16"/>
    <mergeCell ref="Q15:T15"/>
    <mergeCell ref="X15:AA15"/>
    <mergeCell ref="A16:F16"/>
    <mergeCell ref="R16:Z16"/>
    <mergeCell ref="A26:B26"/>
    <mergeCell ref="C26:AA26"/>
    <mergeCell ref="A17:C17"/>
    <mergeCell ref="G17:P17"/>
    <mergeCell ref="B19:D19"/>
    <mergeCell ref="F19:AA19"/>
    <mergeCell ref="B20:AA20"/>
    <mergeCell ref="B21:AA21"/>
    <mergeCell ref="A27:B27"/>
    <mergeCell ref="C27:AA27"/>
    <mergeCell ref="B29:K29"/>
    <mergeCell ref="B30:K30"/>
    <mergeCell ref="N28:R28"/>
    <mergeCell ref="B22:AA22"/>
    <mergeCell ref="B23:AA23"/>
    <mergeCell ref="B24:AA24"/>
    <mergeCell ref="A25:B25"/>
    <mergeCell ref="C25:AA25"/>
    <mergeCell ref="B31:K31"/>
    <mergeCell ref="B32:K32"/>
    <mergeCell ref="B33:K33"/>
    <mergeCell ref="B35:K35"/>
    <mergeCell ref="A37:D37"/>
    <mergeCell ref="A38:G38"/>
    <mergeCell ref="H38:J38"/>
    <mergeCell ref="K38:AA38"/>
    <mergeCell ref="A39:G39"/>
    <mergeCell ref="H39:J39"/>
    <mergeCell ref="K39:T39"/>
    <mergeCell ref="A40:G40"/>
    <mergeCell ref="H40:J40"/>
    <mergeCell ref="K40:T40"/>
    <mergeCell ref="A41:G41"/>
    <mergeCell ref="H41:J41"/>
    <mergeCell ref="K41:T41"/>
    <mergeCell ref="A42:G42"/>
    <mergeCell ref="H42:J42"/>
    <mergeCell ref="K42:T42"/>
  </mergeCells>
  <printOptions/>
  <pageMargins left="0.3937007874015748" right="0.3937007874015748" top="0.3937007874015748" bottom="0.3937007874015748" header="0" footer="0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8"/>
  <sheetViews>
    <sheetView tabSelected="1" view="pageBreakPreview" zoomScale="62" zoomScaleNormal="86" zoomScaleSheetLayoutView="62" zoomScalePageLayoutView="0" workbookViewId="0" topLeftCell="A34">
      <selection activeCell="B41" sqref="B41"/>
    </sheetView>
  </sheetViews>
  <sheetFormatPr defaultColWidth="9.00390625" defaultRowHeight="12.75"/>
  <cols>
    <col min="1" max="1" width="20.625" style="5" customWidth="1"/>
    <col min="2" max="2" width="71.625" style="5" customWidth="1"/>
    <col min="3" max="3" width="9.75390625" style="5" customWidth="1"/>
    <col min="4" max="5" width="8.625" style="5" customWidth="1"/>
    <col min="6" max="6" width="8.75390625" style="5" customWidth="1"/>
    <col min="7" max="8" width="7.625" style="5" customWidth="1"/>
    <col min="9" max="9" width="9.875" style="17" customWidth="1"/>
    <col min="10" max="21" width="8.75390625" style="5" customWidth="1"/>
    <col min="22" max="22" width="30.75390625" style="7" customWidth="1"/>
    <col min="23" max="23" width="14.625" style="122" customWidth="1"/>
    <col min="24" max="24" width="9.375" style="122" customWidth="1"/>
    <col min="25" max="25" width="9.125" style="124" customWidth="1"/>
    <col min="26" max="27" width="9.125" style="122" customWidth="1"/>
    <col min="28" max="29" width="9.125" style="125" customWidth="1"/>
    <col min="30" max="31" width="9.125" style="6" customWidth="1"/>
    <col min="32" max="16384" width="9.125" style="1" customWidth="1"/>
  </cols>
  <sheetData>
    <row r="1" spans="1:24" ht="25.5">
      <c r="A1" s="4"/>
      <c r="B1" s="65" t="s">
        <v>167</v>
      </c>
      <c r="C1" s="13"/>
      <c r="D1" s="13"/>
      <c r="E1" s="13"/>
      <c r="X1" s="123"/>
    </row>
    <row r="2" spans="1:24" ht="22.5">
      <c r="A2" s="4"/>
      <c r="B2" s="66" t="s">
        <v>168</v>
      </c>
      <c r="C2" s="13"/>
      <c r="D2" s="13"/>
      <c r="E2" s="13"/>
      <c r="X2" s="123"/>
    </row>
    <row r="3" ht="7.5" customHeight="1"/>
    <row r="4" spans="1:24" ht="17.25" customHeight="1">
      <c r="A4" s="177" t="s">
        <v>118</v>
      </c>
      <c r="B4" s="178" t="s">
        <v>34</v>
      </c>
      <c r="C4" s="176" t="s">
        <v>40</v>
      </c>
      <c r="D4" s="176"/>
      <c r="E4" s="176"/>
      <c r="F4" s="176"/>
      <c r="G4" s="176" t="s">
        <v>51</v>
      </c>
      <c r="H4" s="179"/>
      <c r="I4" s="179"/>
      <c r="J4" s="180" t="s">
        <v>36</v>
      </c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4" t="s">
        <v>82</v>
      </c>
      <c r="W4" s="126"/>
      <c r="X4" s="127"/>
    </row>
    <row r="5" spans="1:24" ht="12.75" customHeight="1">
      <c r="A5" s="177"/>
      <c r="B5" s="178"/>
      <c r="C5" s="176"/>
      <c r="D5" s="176"/>
      <c r="E5" s="176"/>
      <c r="F5" s="176"/>
      <c r="G5" s="177" t="s">
        <v>8</v>
      </c>
      <c r="H5" s="177" t="s">
        <v>9</v>
      </c>
      <c r="I5" s="176" t="s">
        <v>10</v>
      </c>
      <c r="J5" s="180" t="s">
        <v>5</v>
      </c>
      <c r="K5" s="180"/>
      <c r="L5" s="180"/>
      <c r="M5" s="180"/>
      <c r="N5" s="180" t="s">
        <v>6</v>
      </c>
      <c r="O5" s="180"/>
      <c r="P5" s="180"/>
      <c r="Q5" s="180"/>
      <c r="R5" s="180" t="s">
        <v>7</v>
      </c>
      <c r="S5" s="180"/>
      <c r="T5" s="180"/>
      <c r="U5" s="180"/>
      <c r="V5" s="174"/>
      <c r="W5" s="126"/>
      <c r="X5" s="127"/>
    </row>
    <row r="6" spans="1:31" ht="17.25" customHeight="1">
      <c r="A6" s="177"/>
      <c r="B6" s="178"/>
      <c r="C6" s="176"/>
      <c r="D6" s="176"/>
      <c r="E6" s="176"/>
      <c r="F6" s="176"/>
      <c r="G6" s="177"/>
      <c r="H6" s="177"/>
      <c r="I6" s="176"/>
      <c r="J6" s="176" t="s">
        <v>12</v>
      </c>
      <c r="K6" s="176"/>
      <c r="L6" s="176" t="s">
        <v>13</v>
      </c>
      <c r="M6" s="176"/>
      <c r="N6" s="176" t="s">
        <v>14</v>
      </c>
      <c r="O6" s="176"/>
      <c r="P6" s="176" t="s">
        <v>15</v>
      </c>
      <c r="Q6" s="176"/>
      <c r="R6" s="176" t="s">
        <v>16</v>
      </c>
      <c r="S6" s="176"/>
      <c r="T6" s="176" t="s">
        <v>47</v>
      </c>
      <c r="U6" s="176"/>
      <c r="V6" s="174"/>
      <c r="W6" s="125"/>
      <c r="X6" s="125"/>
      <c r="Y6" s="125"/>
      <c r="Z6" s="125"/>
      <c r="AA6" s="125"/>
      <c r="AD6" s="1"/>
      <c r="AE6" s="1"/>
    </row>
    <row r="7" spans="1:31" ht="17.25" customHeight="1">
      <c r="A7" s="177"/>
      <c r="B7" s="178"/>
      <c r="C7" s="176"/>
      <c r="D7" s="176"/>
      <c r="E7" s="176"/>
      <c r="F7" s="176"/>
      <c r="G7" s="177"/>
      <c r="H7" s="177"/>
      <c r="I7" s="177" t="s">
        <v>11</v>
      </c>
      <c r="J7" s="176">
        <v>18</v>
      </c>
      <c r="K7" s="176"/>
      <c r="L7" s="176">
        <v>17</v>
      </c>
      <c r="M7" s="176"/>
      <c r="N7" s="176">
        <v>17</v>
      </c>
      <c r="O7" s="176"/>
      <c r="P7" s="176">
        <v>17</v>
      </c>
      <c r="Q7" s="176"/>
      <c r="R7" s="176">
        <v>17</v>
      </c>
      <c r="S7" s="176"/>
      <c r="T7" s="176">
        <v>16</v>
      </c>
      <c r="U7" s="176"/>
      <c r="V7" s="174"/>
      <c r="W7" s="125"/>
      <c r="X7" s="125"/>
      <c r="Y7" s="125"/>
      <c r="Z7" s="125"/>
      <c r="AA7" s="125"/>
      <c r="AD7" s="1"/>
      <c r="AE7" s="1"/>
    </row>
    <row r="8" spans="1:31" ht="83.25" customHeight="1">
      <c r="A8" s="177"/>
      <c r="B8" s="178"/>
      <c r="C8" s="67" t="s">
        <v>41</v>
      </c>
      <c r="D8" s="67" t="s">
        <v>42</v>
      </c>
      <c r="E8" s="67" t="s">
        <v>18</v>
      </c>
      <c r="F8" s="67" t="s">
        <v>77</v>
      </c>
      <c r="G8" s="177"/>
      <c r="H8" s="177"/>
      <c r="I8" s="177"/>
      <c r="J8" s="35" t="s">
        <v>50</v>
      </c>
      <c r="K8" s="35" t="s">
        <v>17</v>
      </c>
      <c r="L8" s="35" t="s">
        <v>50</v>
      </c>
      <c r="M8" s="35" t="s">
        <v>17</v>
      </c>
      <c r="N8" s="35" t="s">
        <v>50</v>
      </c>
      <c r="O8" s="35" t="s">
        <v>17</v>
      </c>
      <c r="P8" s="35" t="s">
        <v>50</v>
      </c>
      <c r="Q8" s="35" t="s">
        <v>17</v>
      </c>
      <c r="R8" s="35" t="s">
        <v>50</v>
      </c>
      <c r="S8" s="35" t="s">
        <v>17</v>
      </c>
      <c r="T8" s="35" t="s">
        <v>50</v>
      </c>
      <c r="U8" s="35" t="s">
        <v>17</v>
      </c>
      <c r="V8" s="174"/>
      <c r="W8" s="125"/>
      <c r="X8" s="125"/>
      <c r="Y8" s="125"/>
      <c r="Z8" s="125"/>
      <c r="AA8" s="125"/>
      <c r="AD8" s="1"/>
      <c r="AE8" s="1"/>
    </row>
    <row r="9" spans="1:31" ht="15" customHeight="1">
      <c r="A9" s="67">
        <v>1</v>
      </c>
      <c r="B9" s="34">
        <v>2</v>
      </c>
      <c r="C9" s="34"/>
      <c r="D9" s="36">
        <v>3</v>
      </c>
      <c r="E9" s="36"/>
      <c r="F9" s="37">
        <v>3</v>
      </c>
      <c r="G9" s="36">
        <f aca="true" t="shared" si="0" ref="G9:T9">F9+1</f>
        <v>4</v>
      </c>
      <c r="H9" s="36">
        <f t="shared" si="0"/>
        <v>5</v>
      </c>
      <c r="I9" s="37">
        <f t="shared" si="0"/>
        <v>6</v>
      </c>
      <c r="J9" s="37">
        <f>I9+1</f>
        <v>7</v>
      </c>
      <c r="K9" s="37">
        <f t="shared" si="0"/>
        <v>8</v>
      </c>
      <c r="L9" s="37">
        <f t="shared" si="0"/>
        <v>9</v>
      </c>
      <c r="M9" s="37">
        <f t="shared" si="0"/>
        <v>10</v>
      </c>
      <c r="N9" s="37">
        <f t="shared" si="0"/>
        <v>11</v>
      </c>
      <c r="O9" s="37">
        <f t="shared" si="0"/>
        <v>12</v>
      </c>
      <c r="P9" s="37">
        <f t="shared" si="0"/>
        <v>13</v>
      </c>
      <c r="Q9" s="37">
        <f t="shared" si="0"/>
        <v>14</v>
      </c>
      <c r="R9" s="37">
        <f t="shared" si="0"/>
        <v>15</v>
      </c>
      <c r="S9" s="37">
        <f t="shared" si="0"/>
        <v>16</v>
      </c>
      <c r="T9" s="37">
        <f t="shared" si="0"/>
        <v>17</v>
      </c>
      <c r="U9" s="37">
        <f>T9+1</f>
        <v>18</v>
      </c>
      <c r="V9" s="15"/>
      <c r="W9" s="125"/>
      <c r="X9" s="125"/>
      <c r="Y9" s="125"/>
      <c r="Z9" s="125"/>
      <c r="AA9" s="125"/>
      <c r="AD9" s="1"/>
      <c r="AE9" s="1"/>
    </row>
    <row r="10" spans="1:31" ht="36" customHeight="1">
      <c r="A10" s="38"/>
      <c r="B10" s="39" t="s">
        <v>64</v>
      </c>
      <c r="C10" s="39"/>
      <c r="D10" s="40"/>
      <c r="E10" s="40"/>
      <c r="F10" s="40"/>
      <c r="G10" s="41"/>
      <c r="H10" s="41"/>
      <c r="I10" s="41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125"/>
      <c r="X10" s="125"/>
      <c r="Y10" s="125"/>
      <c r="Z10" s="125"/>
      <c r="AA10" s="125"/>
      <c r="AD10" s="1"/>
      <c r="AE10" s="1"/>
    </row>
    <row r="11" spans="1:29" s="9" customFormat="1" ht="45" customHeight="1">
      <c r="A11" s="30" t="s">
        <v>52</v>
      </c>
      <c r="B11" s="31" t="s">
        <v>63</v>
      </c>
      <c r="C11" s="31"/>
      <c r="D11" s="27"/>
      <c r="E11" s="27"/>
      <c r="F11" s="27"/>
      <c r="G11" s="32">
        <f>SUM(G25,G20,G12)</f>
        <v>2524.5</v>
      </c>
      <c r="H11" s="32">
        <f>SUM(H25,H20,H12)</f>
        <v>841.5</v>
      </c>
      <c r="I11" s="32">
        <f>SUM(I25,I20,I12)</f>
        <v>1683</v>
      </c>
      <c r="J11" s="32"/>
      <c r="K11" s="32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128"/>
      <c r="X11" s="128"/>
      <c r="Y11" s="128"/>
      <c r="Z11" s="128"/>
      <c r="AA11" s="128"/>
      <c r="AB11" s="128"/>
      <c r="AC11" s="128"/>
    </row>
    <row r="12" spans="1:29" s="9" customFormat="1" ht="36" customHeight="1">
      <c r="A12" s="30"/>
      <c r="B12" s="31" t="s">
        <v>93</v>
      </c>
      <c r="C12" s="31"/>
      <c r="D12" s="27"/>
      <c r="E12" s="27"/>
      <c r="F12" s="27"/>
      <c r="G12" s="32">
        <f>SUM(G14:G19)</f>
        <v>1989</v>
      </c>
      <c r="H12" s="32">
        <f>SUM(H14:H19)</f>
        <v>663</v>
      </c>
      <c r="I12" s="32">
        <f>SUM(I14:I19)</f>
        <v>1326</v>
      </c>
      <c r="J12" s="32"/>
      <c r="K12" s="32"/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28"/>
      <c r="X12" s="128"/>
      <c r="Y12" s="128"/>
      <c r="Z12" s="128"/>
      <c r="AA12" s="128"/>
      <c r="AB12" s="128"/>
      <c r="AC12" s="128"/>
    </row>
    <row r="13" spans="1:29" s="14" customFormat="1" ht="36" customHeight="1">
      <c r="A13" s="100" t="s">
        <v>53</v>
      </c>
      <c r="B13" s="101" t="s">
        <v>104</v>
      </c>
      <c r="C13" s="100"/>
      <c r="D13" s="102"/>
      <c r="E13" s="102"/>
      <c r="F13" s="102"/>
      <c r="G13" s="103">
        <f aca="true" t="shared" si="1" ref="G13:G19">H13+I13</f>
        <v>1788</v>
      </c>
      <c r="H13" s="103">
        <f aca="true" t="shared" si="2" ref="H13:H19">I13/2</f>
        <v>596</v>
      </c>
      <c r="I13" s="100">
        <f>SUM(I14:I16)</f>
        <v>1192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5"/>
      <c r="W13" s="129">
        <f aca="true" t="shared" si="3" ref="W13:W25">K13+M13+O13+Q13+S13+U13</f>
        <v>0</v>
      </c>
      <c r="X13" s="129"/>
      <c r="Y13" s="129"/>
      <c r="Z13" s="129"/>
      <c r="AA13" s="125"/>
      <c r="AB13" s="125"/>
      <c r="AC13" s="125"/>
    </row>
    <row r="14" spans="1:31" ht="36" customHeight="1">
      <c r="A14" s="21" t="s">
        <v>73</v>
      </c>
      <c r="B14" s="105" t="s">
        <v>43</v>
      </c>
      <c r="C14" s="21">
        <v>246</v>
      </c>
      <c r="D14" s="106">
        <v>135</v>
      </c>
      <c r="E14" s="106"/>
      <c r="F14" s="106"/>
      <c r="G14" s="104">
        <f>H14+I14</f>
        <v>793.5</v>
      </c>
      <c r="H14" s="104">
        <f t="shared" si="2"/>
        <v>264.5</v>
      </c>
      <c r="I14" s="21">
        <v>529</v>
      </c>
      <c r="J14" s="104">
        <v>6</v>
      </c>
      <c r="K14" s="104">
        <f>J14*$J$7</f>
        <v>108</v>
      </c>
      <c r="L14" s="104">
        <v>6</v>
      </c>
      <c r="M14" s="104">
        <f>L14*$L$7</f>
        <v>102</v>
      </c>
      <c r="N14" s="104">
        <v>5</v>
      </c>
      <c r="O14" s="104">
        <f>N14*$N$7</f>
        <v>85</v>
      </c>
      <c r="P14" s="104">
        <v>6</v>
      </c>
      <c r="Q14" s="104">
        <f>P14*$P$7</f>
        <v>102</v>
      </c>
      <c r="R14" s="104">
        <v>4</v>
      </c>
      <c r="S14" s="104">
        <f>R14*$R$7</f>
        <v>68</v>
      </c>
      <c r="T14" s="104">
        <v>4</v>
      </c>
      <c r="U14" s="104">
        <f>T14*$T$7</f>
        <v>64</v>
      </c>
      <c r="V14" s="42" t="s">
        <v>85</v>
      </c>
      <c r="W14" s="129">
        <f t="shared" si="3"/>
        <v>529</v>
      </c>
      <c r="X14" s="129"/>
      <c r="Y14" s="129"/>
      <c r="Z14" s="129"/>
      <c r="AA14" s="125"/>
      <c r="AD14" s="1"/>
      <c r="AE14" s="1"/>
    </row>
    <row r="15" spans="1:31" ht="36" customHeight="1">
      <c r="A15" s="21" t="s">
        <v>74</v>
      </c>
      <c r="B15" s="105" t="s">
        <v>71</v>
      </c>
      <c r="C15" s="21">
        <v>246</v>
      </c>
      <c r="D15" s="106">
        <v>135</v>
      </c>
      <c r="E15" s="106"/>
      <c r="F15" s="106"/>
      <c r="G15" s="104">
        <f t="shared" si="1"/>
        <v>942</v>
      </c>
      <c r="H15" s="104">
        <f t="shared" si="2"/>
        <v>314</v>
      </c>
      <c r="I15" s="21">
        <v>628</v>
      </c>
      <c r="J15" s="104">
        <v>6</v>
      </c>
      <c r="K15" s="104">
        <f>J15*$J$7</f>
        <v>108</v>
      </c>
      <c r="L15" s="104">
        <v>7</v>
      </c>
      <c r="M15" s="104">
        <f>L15*$L$7</f>
        <v>119</v>
      </c>
      <c r="N15" s="104">
        <v>6</v>
      </c>
      <c r="O15" s="104">
        <f>N15*$N$7</f>
        <v>102</v>
      </c>
      <c r="P15" s="104">
        <v>6</v>
      </c>
      <c r="Q15" s="104">
        <f>P15*$P$7</f>
        <v>102</v>
      </c>
      <c r="R15" s="104">
        <v>5</v>
      </c>
      <c r="S15" s="104">
        <f>R15*$R$7</f>
        <v>85</v>
      </c>
      <c r="T15" s="104">
        <v>7</v>
      </c>
      <c r="U15" s="104">
        <v>112</v>
      </c>
      <c r="V15" s="42" t="s">
        <v>85</v>
      </c>
      <c r="W15" s="129">
        <f t="shared" si="3"/>
        <v>628</v>
      </c>
      <c r="X15" s="129"/>
      <c r="Y15" s="129"/>
      <c r="Z15" s="129"/>
      <c r="AA15" s="125"/>
      <c r="AD15" s="1"/>
      <c r="AE15" s="1"/>
    </row>
    <row r="16" spans="1:31" ht="36" customHeight="1">
      <c r="A16" s="21" t="s">
        <v>75</v>
      </c>
      <c r="B16" s="105" t="s">
        <v>72</v>
      </c>
      <c r="C16" s="21">
        <v>2</v>
      </c>
      <c r="D16" s="106">
        <v>1</v>
      </c>
      <c r="E16" s="106"/>
      <c r="F16" s="106"/>
      <c r="G16" s="104">
        <f t="shared" si="1"/>
        <v>52.5</v>
      </c>
      <c r="H16" s="104">
        <f t="shared" si="2"/>
        <v>17.5</v>
      </c>
      <c r="I16" s="21">
        <v>35</v>
      </c>
      <c r="J16" s="104">
        <v>1</v>
      </c>
      <c r="K16" s="104">
        <f>J16*$J$7</f>
        <v>18</v>
      </c>
      <c r="L16" s="104">
        <v>1</v>
      </c>
      <c r="M16" s="104">
        <f>L16*$L$7</f>
        <v>17</v>
      </c>
      <c r="N16" s="104"/>
      <c r="O16" s="104"/>
      <c r="P16" s="104"/>
      <c r="Q16" s="104"/>
      <c r="R16" s="104"/>
      <c r="S16" s="104"/>
      <c r="T16" s="104"/>
      <c r="U16" s="104"/>
      <c r="V16" s="42" t="s">
        <v>85</v>
      </c>
      <c r="W16" s="129">
        <f t="shared" si="3"/>
        <v>35</v>
      </c>
      <c r="X16" s="129"/>
      <c r="Y16" s="129"/>
      <c r="Z16" s="129"/>
      <c r="AA16" s="125"/>
      <c r="AD16" s="1"/>
      <c r="AE16" s="1"/>
    </row>
    <row r="17" spans="1:31" ht="36" customHeight="1">
      <c r="A17" s="21" t="s">
        <v>54</v>
      </c>
      <c r="B17" s="107" t="s">
        <v>2</v>
      </c>
      <c r="C17" s="106"/>
      <c r="D17" s="106"/>
      <c r="E17" s="106">
        <v>5</v>
      </c>
      <c r="F17" s="106"/>
      <c r="G17" s="104">
        <v>51</v>
      </c>
      <c r="H17" s="104">
        <v>17</v>
      </c>
      <c r="I17" s="108">
        <v>34</v>
      </c>
      <c r="J17" s="104"/>
      <c r="K17" s="104"/>
      <c r="L17" s="104"/>
      <c r="M17" s="104"/>
      <c r="N17" s="104"/>
      <c r="O17" s="104"/>
      <c r="P17" s="109"/>
      <c r="Q17" s="109"/>
      <c r="R17" s="109">
        <v>2</v>
      </c>
      <c r="S17" s="104">
        <v>34</v>
      </c>
      <c r="T17" s="109"/>
      <c r="U17" s="104"/>
      <c r="V17" s="42" t="s">
        <v>152</v>
      </c>
      <c r="W17" s="129">
        <f t="shared" si="3"/>
        <v>34</v>
      </c>
      <c r="X17" s="129"/>
      <c r="Y17" s="129"/>
      <c r="Z17" s="129"/>
      <c r="AA17" s="125"/>
      <c r="AD17" s="1"/>
      <c r="AE17" s="1"/>
    </row>
    <row r="18" spans="1:31" ht="36" customHeight="1">
      <c r="A18" s="21" t="s">
        <v>55</v>
      </c>
      <c r="B18" s="105" t="s">
        <v>105</v>
      </c>
      <c r="C18" s="108">
        <v>4</v>
      </c>
      <c r="D18" s="108">
        <v>3</v>
      </c>
      <c r="E18" s="108"/>
      <c r="F18" s="21"/>
      <c r="G18" s="104">
        <v>102</v>
      </c>
      <c r="H18" s="104">
        <v>34</v>
      </c>
      <c r="I18" s="108">
        <v>68</v>
      </c>
      <c r="J18" s="109"/>
      <c r="K18" s="109"/>
      <c r="L18" s="109"/>
      <c r="M18" s="109"/>
      <c r="N18" s="104">
        <v>2</v>
      </c>
      <c r="O18" s="104">
        <v>34</v>
      </c>
      <c r="P18" s="104">
        <v>2</v>
      </c>
      <c r="Q18" s="104">
        <v>34</v>
      </c>
      <c r="R18" s="110"/>
      <c r="S18" s="110"/>
      <c r="T18" s="110"/>
      <c r="U18" s="110"/>
      <c r="V18" s="42" t="s">
        <v>106</v>
      </c>
      <c r="W18" s="129">
        <f t="shared" si="3"/>
        <v>68</v>
      </c>
      <c r="X18" s="129"/>
      <c r="Y18" s="129"/>
      <c r="Z18" s="129"/>
      <c r="AA18" s="125"/>
      <c r="AD18" s="1"/>
      <c r="AE18" s="1"/>
    </row>
    <row r="19" spans="1:31" ht="36" customHeight="1">
      <c r="A19" s="21" t="s">
        <v>56</v>
      </c>
      <c r="B19" s="111" t="s">
        <v>83</v>
      </c>
      <c r="C19" s="21"/>
      <c r="D19" s="106">
        <v>6</v>
      </c>
      <c r="E19" s="106"/>
      <c r="F19" s="106"/>
      <c r="G19" s="104">
        <f t="shared" si="1"/>
        <v>48</v>
      </c>
      <c r="H19" s="104">
        <f t="shared" si="2"/>
        <v>16</v>
      </c>
      <c r="I19" s="21">
        <v>32</v>
      </c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>
        <v>2</v>
      </c>
      <c r="U19" s="104">
        <f>T19*$T$7</f>
        <v>32</v>
      </c>
      <c r="V19" s="42" t="s">
        <v>84</v>
      </c>
      <c r="W19" s="129">
        <f t="shared" si="3"/>
        <v>32</v>
      </c>
      <c r="X19" s="129"/>
      <c r="Y19" s="129"/>
      <c r="Z19" s="129"/>
      <c r="AA19" s="125"/>
      <c r="AD19" s="1"/>
      <c r="AE19" s="1"/>
    </row>
    <row r="20" spans="1:29" s="8" customFormat="1" ht="36" customHeight="1">
      <c r="A20" s="30" t="s">
        <v>57</v>
      </c>
      <c r="B20" s="31" t="s">
        <v>66</v>
      </c>
      <c r="C20" s="43"/>
      <c r="D20" s="27"/>
      <c r="E20" s="27"/>
      <c r="F20" s="27"/>
      <c r="G20" s="43">
        <f>SUM(G21:G24)</f>
        <v>382.5</v>
      </c>
      <c r="H20" s="43">
        <f>SUM(H21:H24)</f>
        <v>127.5</v>
      </c>
      <c r="I20" s="43">
        <f>SUM(I21:I24)</f>
        <v>255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129">
        <f t="shared" si="3"/>
        <v>0</v>
      </c>
      <c r="X20" s="129"/>
      <c r="Y20" s="129"/>
      <c r="Z20" s="129"/>
      <c r="AA20" s="130"/>
      <c r="AB20" s="130"/>
      <c r="AC20" s="130"/>
    </row>
    <row r="21" spans="1:74" s="15" customFormat="1" ht="36" customHeight="1">
      <c r="A21" s="21" t="s">
        <v>58</v>
      </c>
      <c r="B21" s="107" t="s">
        <v>87</v>
      </c>
      <c r="C21" s="112"/>
      <c r="D21" s="106">
        <v>12</v>
      </c>
      <c r="E21" s="106"/>
      <c r="F21" s="21"/>
      <c r="G21" s="104">
        <f>H21+I21</f>
        <v>105</v>
      </c>
      <c r="H21" s="104">
        <f>I21/2</f>
        <v>35</v>
      </c>
      <c r="I21" s="21">
        <v>70</v>
      </c>
      <c r="J21" s="21">
        <v>2</v>
      </c>
      <c r="K21" s="104">
        <f>J21*$J$7</f>
        <v>36</v>
      </c>
      <c r="L21" s="21">
        <v>2</v>
      </c>
      <c r="M21" s="104">
        <f>L21*$L$7</f>
        <v>34</v>
      </c>
      <c r="N21" s="100"/>
      <c r="O21" s="100"/>
      <c r="P21" s="100"/>
      <c r="Q21" s="100"/>
      <c r="R21" s="100"/>
      <c r="S21" s="104"/>
      <c r="T21" s="100"/>
      <c r="U21" s="104"/>
      <c r="V21" s="42" t="s">
        <v>107</v>
      </c>
      <c r="W21" s="129">
        <f t="shared" si="3"/>
        <v>70</v>
      </c>
      <c r="X21" s="129"/>
      <c r="Y21" s="129"/>
      <c r="Z21" s="129"/>
      <c r="AA21" s="125"/>
      <c r="AB21" s="125"/>
      <c r="AC21" s="125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6"/>
    </row>
    <row r="22" spans="1:74" s="15" customFormat="1" ht="36" customHeight="1">
      <c r="A22" s="21" t="s">
        <v>59</v>
      </c>
      <c r="B22" s="107" t="s">
        <v>88</v>
      </c>
      <c r="C22" s="106"/>
      <c r="D22" s="21">
        <v>4</v>
      </c>
      <c r="E22" s="21">
        <v>3</v>
      </c>
      <c r="F22" s="113"/>
      <c r="G22" s="104">
        <f>H22+I22</f>
        <v>102</v>
      </c>
      <c r="H22" s="104">
        <f>I22/2</f>
        <v>34</v>
      </c>
      <c r="I22" s="21">
        <v>68</v>
      </c>
      <c r="J22" s="100"/>
      <c r="K22" s="100"/>
      <c r="L22" s="100"/>
      <c r="M22" s="100"/>
      <c r="N22" s="21">
        <v>2</v>
      </c>
      <c r="O22" s="104">
        <f>N22*$N$7</f>
        <v>34</v>
      </c>
      <c r="P22" s="21">
        <v>2</v>
      </c>
      <c r="Q22" s="104">
        <f>P22*$P$7</f>
        <v>34</v>
      </c>
      <c r="R22" s="100"/>
      <c r="S22" s="104"/>
      <c r="T22" s="100"/>
      <c r="U22" s="104"/>
      <c r="V22" s="42" t="s">
        <v>107</v>
      </c>
      <c r="W22" s="129">
        <f t="shared" si="3"/>
        <v>68</v>
      </c>
      <c r="X22" s="129"/>
      <c r="Y22" s="129"/>
      <c r="Z22" s="129"/>
      <c r="AA22" s="125"/>
      <c r="AB22" s="125"/>
      <c r="AC22" s="125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6"/>
    </row>
    <row r="23" spans="1:31" ht="45.75" customHeight="1">
      <c r="A23" s="21" t="s">
        <v>60</v>
      </c>
      <c r="B23" s="111" t="s">
        <v>89</v>
      </c>
      <c r="C23" s="112"/>
      <c r="D23" s="114">
        <v>4</v>
      </c>
      <c r="E23" s="114">
        <v>3</v>
      </c>
      <c r="F23" s="21"/>
      <c r="G23" s="104">
        <f>H23+I23</f>
        <v>76.5</v>
      </c>
      <c r="H23" s="104">
        <f>I23/2</f>
        <v>25.5</v>
      </c>
      <c r="I23" s="21">
        <v>51</v>
      </c>
      <c r="J23" s="104"/>
      <c r="K23" s="104"/>
      <c r="L23" s="104"/>
      <c r="M23" s="104"/>
      <c r="N23" s="104">
        <v>2</v>
      </c>
      <c r="O23" s="104">
        <f>N23*$N$7</f>
        <v>34</v>
      </c>
      <c r="P23" s="104">
        <v>1</v>
      </c>
      <c r="Q23" s="104">
        <f>P23*$P$7</f>
        <v>17</v>
      </c>
      <c r="R23" s="104"/>
      <c r="S23" s="104"/>
      <c r="T23" s="104"/>
      <c r="U23" s="104"/>
      <c r="V23" s="42" t="s">
        <v>90</v>
      </c>
      <c r="W23" s="129">
        <f t="shared" si="3"/>
        <v>51</v>
      </c>
      <c r="X23" s="129"/>
      <c r="Y23" s="129"/>
      <c r="Z23" s="129"/>
      <c r="AA23" s="125"/>
      <c r="AD23" s="1"/>
      <c r="AE23" s="1"/>
    </row>
    <row r="24" spans="1:31" ht="36" customHeight="1">
      <c r="A24" s="21" t="s">
        <v>61</v>
      </c>
      <c r="B24" s="112" t="s">
        <v>68</v>
      </c>
      <c r="C24" s="114"/>
      <c r="D24" s="21">
        <v>6</v>
      </c>
      <c r="E24" s="21"/>
      <c r="F24" s="21"/>
      <c r="G24" s="104">
        <f>H24+I24</f>
        <v>99</v>
      </c>
      <c r="H24" s="104">
        <f>I24/2</f>
        <v>33</v>
      </c>
      <c r="I24" s="21">
        <v>66</v>
      </c>
      <c r="J24" s="104"/>
      <c r="K24" s="104"/>
      <c r="L24" s="104"/>
      <c r="M24" s="104"/>
      <c r="N24" s="104"/>
      <c r="O24" s="104"/>
      <c r="P24" s="104"/>
      <c r="Q24" s="104"/>
      <c r="R24" s="104">
        <v>2</v>
      </c>
      <c r="S24" s="104">
        <f>R24*$R$7</f>
        <v>34</v>
      </c>
      <c r="T24" s="104">
        <v>2</v>
      </c>
      <c r="U24" s="104">
        <v>32</v>
      </c>
      <c r="V24" s="42" t="s">
        <v>90</v>
      </c>
      <c r="W24" s="129">
        <f t="shared" si="3"/>
        <v>66</v>
      </c>
      <c r="X24" s="129"/>
      <c r="Y24" s="129"/>
      <c r="Z24" s="129"/>
      <c r="AA24" s="125"/>
      <c r="AD24" s="1"/>
      <c r="AE24" s="1"/>
    </row>
    <row r="25" spans="1:31" ht="36" customHeight="1">
      <c r="A25" s="30" t="s">
        <v>94</v>
      </c>
      <c r="B25" s="31" t="s">
        <v>67</v>
      </c>
      <c r="C25" s="27"/>
      <c r="D25" s="27"/>
      <c r="E25" s="27"/>
      <c r="F25" s="27"/>
      <c r="G25" s="28">
        <f>I25+H25</f>
        <v>153</v>
      </c>
      <c r="H25" s="28">
        <f>I25/2</f>
        <v>51</v>
      </c>
      <c r="I25" s="29">
        <v>102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129">
        <f t="shared" si="3"/>
        <v>0</v>
      </c>
      <c r="X25" s="129"/>
      <c r="Y25" s="129"/>
      <c r="Z25" s="129"/>
      <c r="AA25" s="125"/>
      <c r="AD25" s="1"/>
      <c r="AE25" s="1"/>
    </row>
    <row r="26" spans="1:31" ht="36" customHeight="1" thickBot="1">
      <c r="A26" s="21"/>
      <c r="B26" s="115"/>
      <c r="C26" s="115"/>
      <c r="D26" s="21"/>
      <c r="E26" s="21"/>
      <c r="F26" s="21"/>
      <c r="G26" s="104"/>
      <c r="H26" s="104"/>
      <c r="I26" s="21"/>
      <c r="J26" s="104"/>
      <c r="K26" s="104"/>
      <c r="L26" s="104"/>
      <c r="M26" s="104"/>
      <c r="N26" s="116"/>
      <c r="O26" s="116"/>
      <c r="P26" s="104"/>
      <c r="Q26" s="104"/>
      <c r="R26" s="104"/>
      <c r="S26" s="104"/>
      <c r="T26" s="104"/>
      <c r="U26" s="104"/>
      <c r="V26" s="61"/>
      <c r="W26" s="129">
        <f>K26+M26+Q26+S26+U26</f>
        <v>0</v>
      </c>
      <c r="X26" s="129"/>
      <c r="Y26" s="129"/>
      <c r="Z26" s="129"/>
      <c r="AA26" s="125"/>
      <c r="AD26" s="1"/>
      <c r="AE26" s="1"/>
    </row>
    <row r="27" spans="1:73" s="10" customFormat="1" ht="36" customHeight="1" thickBot="1">
      <c r="A27" s="30" t="s">
        <v>19</v>
      </c>
      <c r="B27" s="31" t="s">
        <v>65</v>
      </c>
      <c r="C27" s="28"/>
      <c r="D27" s="45"/>
      <c r="E27" s="45"/>
      <c r="F27" s="45"/>
      <c r="G27" s="28">
        <f>SUM(G28,G50)</f>
        <v>2815.5</v>
      </c>
      <c r="H27" s="28">
        <f>SUM(H28,H50)</f>
        <v>944.5</v>
      </c>
      <c r="I27" s="28">
        <f>SUM(I28,I50)</f>
        <v>1871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129">
        <f>K27+M27+O27+Q27+S27+U27</f>
        <v>0</v>
      </c>
      <c r="X27" s="129"/>
      <c r="Y27" s="129"/>
      <c r="Z27" s="129"/>
      <c r="AA27" s="128"/>
      <c r="AB27" s="128"/>
      <c r="AC27" s="128"/>
      <c r="AD27" s="9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</row>
    <row r="28" spans="1:30" s="12" customFormat="1" ht="36" customHeight="1">
      <c r="A28" s="30"/>
      <c r="B28" s="31" t="s">
        <v>93</v>
      </c>
      <c r="C28" s="28"/>
      <c r="D28" s="45"/>
      <c r="E28" s="45"/>
      <c r="F28" s="45"/>
      <c r="G28" s="28">
        <f>G29+SUM(G31:G49)</f>
        <v>2443.5</v>
      </c>
      <c r="H28" s="28">
        <f>H29+SUM(H31:H49)</f>
        <v>820.5</v>
      </c>
      <c r="I28" s="28">
        <f>I29+SUM(I31:I49)</f>
        <v>1623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129"/>
      <c r="X28" s="129"/>
      <c r="Y28" s="129"/>
      <c r="Z28" s="129"/>
      <c r="AA28" s="128"/>
      <c r="AB28" s="128"/>
      <c r="AC28" s="128"/>
      <c r="AD28" s="9"/>
    </row>
    <row r="29" spans="1:31" ht="36" customHeight="1">
      <c r="A29" s="21" t="s">
        <v>20</v>
      </c>
      <c r="B29" s="107" t="s">
        <v>153</v>
      </c>
      <c r="C29" s="106">
        <v>13</v>
      </c>
      <c r="D29" s="21">
        <v>2</v>
      </c>
      <c r="E29" s="21"/>
      <c r="F29" s="21"/>
      <c r="G29" s="104">
        <f aca="true" t="shared" si="4" ref="G29:G38">H29+I29</f>
        <v>210</v>
      </c>
      <c r="H29" s="104">
        <f>I29/2</f>
        <v>70</v>
      </c>
      <c r="I29" s="21">
        <v>140</v>
      </c>
      <c r="J29" s="104">
        <v>4</v>
      </c>
      <c r="K29" s="104">
        <f>J29*$J$7</f>
        <v>72</v>
      </c>
      <c r="L29" s="104">
        <v>2</v>
      </c>
      <c r="M29" s="104">
        <f>L29*$L$7</f>
        <v>34</v>
      </c>
      <c r="N29" s="104">
        <v>2</v>
      </c>
      <c r="O29" s="104">
        <f>N29*$N$7</f>
        <v>34</v>
      </c>
      <c r="P29" s="104"/>
      <c r="Q29" s="104"/>
      <c r="R29" s="104"/>
      <c r="S29" s="104"/>
      <c r="T29" s="104"/>
      <c r="U29" s="104"/>
      <c r="V29" s="42" t="s">
        <v>91</v>
      </c>
      <c r="W29" s="129">
        <f aca="true" t="shared" si="5" ref="W29:W35">K29+M29+O29+Q29+S29+U29</f>
        <v>140</v>
      </c>
      <c r="X29" s="129"/>
      <c r="Y29" s="129"/>
      <c r="Z29" s="129"/>
      <c r="AA29" s="125"/>
      <c r="AD29" s="1"/>
      <c r="AE29" s="1"/>
    </row>
    <row r="30" spans="1:29" s="14" customFormat="1" ht="36" customHeight="1">
      <c r="A30" s="100" t="s">
        <v>21</v>
      </c>
      <c r="B30" s="117" t="s">
        <v>48</v>
      </c>
      <c r="C30" s="102"/>
      <c r="D30" s="100"/>
      <c r="E30" s="100"/>
      <c r="F30" s="100"/>
      <c r="G30" s="103">
        <f t="shared" si="4"/>
        <v>360</v>
      </c>
      <c r="H30" s="103">
        <f>I30/2</f>
        <v>120</v>
      </c>
      <c r="I30" s="100">
        <f>SUM(I31:I32)</f>
        <v>240</v>
      </c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42"/>
      <c r="W30" s="129">
        <f t="shared" si="5"/>
        <v>0</v>
      </c>
      <c r="X30" s="129"/>
      <c r="Y30" s="129"/>
      <c r="Z30" s="129"/>
      <c r="AA30" s="125"/>
      <c r="AB30" s="125"/>
      <c r="AC30" s="125"/>
    </row>
    <row r="31" spans="1:31" ht="36" customHeight="1">
      <c r="A31" s="21" t="s">
        <v>45</v>
      </c>
      <c r="B31" s="115" t="s">
        <v>154</v>
      </c>
      <c r="C31" s="106">
        <v>1</v>
      </c>
      <c r="D31" s="21"/>
      <c r="E31" s="21"/>
      <c r="F31" s="21"/>
      <c r="G31" s="104">
        <f t="shared" si="4"/>
        <v>54</v>
      </c>
      <c r="H31" s="104">
        <f>I31/2</f>
        <v>18</v>
      </c>
      <c r="I31" s="21">
        <v>36</v>
      </c>
      <c r="J31" s="104">
        <v>2</v>
      </c>
      <c r="K31" s="104">
        <f>J31*$J$7</f>
        <v>36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42" t="s">
        <v>92</v>
      </c>
      <c r="W31" s="129">
        <f t="shared" si="5"/>
        <v>36</v>
      </c>
      <c r="X31" s="129"/>
      <c r="Y31" s="129"/>
      <c r="Z31" s="129"/>
      <c r="AA31" s="125"/>
      <c r="AD31" s="1"/>
      <c r="AE31" s="1"/>
    </row>
    <row r="32" spans="1:31" ht="36" customHeight="1">
      <c r="A32" s="21" t="s">
        <v>46</v>
      </c>
      <c r="B32" s="115" t="s">
        <v>155</v>
      </c>
      <c r="C32" s="106">
        <v>46</v>
      </c>
      <c r="D32" s="21">
        <v>23</v>
      </c>
      <c r="E32" s="21">
        <v>15</v>
      </c>
      <c r="F32" s="21"/>
      <c r="G32" s="104">
        <f t="shared" si="4"/>
        <v>306</v>
      </c>
      <c r="H32" s="104">
        <f>I32/2</f>
        <v>102</v>
      </c>
      <c r="I32" s="21">
        <v>204</v>
      </c>
      <c r="J32" s="104">
        <v>2</v>
      </c>
      <c r="K32" s="104">
        <f>J32*$J$7</f>
        <v>36</v>
      </c>
      <c r="L32" s="104">
        <v>2</v>
      </c>
      <c r="M32" s="104">
        <f>L32*$L$7</f>
        <v>34</v>
      </c>
      <c r="N32" s="104">
        <v>2</v>
      </c>
      <c r="O32" s="104">
        <f>N32*$N$7</f>
        <v>34</v>
      </c>
      <c r="P32" s="104">
        <v>2</v>
      </c>
      <c r="Q32" s="104">
        <f>P32*$N$7</f>
        <v>34</v>
      </c>
      <c r="R32" s="104">
        <v>2</v>
      </c>
      <c r="S32" s="104">
        <v>34</v>
      </c>
      <c r="T32" s="104">
        <v>2</v>
      </c>
      <c r="U32" s="104">
        <v>32</v>
      </c>
      <c r="V32" s="42" t="s">
        <v>95</v>
      </c>
      <c r="W32" s="129">
        <f t="shared" si="5"/>
        <v>204</v>
      </c>
      <c r="X32" s="129"/>
      <c r="Y32" s="129"/>
      <c r="Z32" s="129"/>
      <c r="AA32" s="125"/>
      <c r="AD32" s="1"/>
      <c r="AE32" s="1"/>
    </row>
    <row r="33" spans="1:31" ht="36" customHeight="1">
      <c r="A33" s="21" t="s">
        <v>22</v>
      </c>
      <c r="B33" s="107" t="s">
        <v>156</v>
      </c>
      <c r="C33" s="106">
        <v>4</v>
      </c>
      <c r="D33" s="21"/>
      <c r="E33" s="21">
        <v>3</v>
      </c>
      <c r="F33" s="21"/>
      <c r="G33" s="104">
        <f t="shared" si="4"/>
        <v>102</v>
      </c>
      <c r="H33" s="104">
        <f aca="true" t="shared" si="6" ref="H33:H41">I33/2</f>
        <v>34</v>
      </c>
      <c r="I33" s="21">
        <v>68</v>
      </c>
      <c r="J33" s="104"/>
      <c r="K33" s="104"/>
      <c r="L33" s="104"/>
      <c r="M33" s="104"/>
      <c r="N33" s="104">
        <v>2</v>
      </c>
      <c r="O33" s="104">
        <f>N33*$N$7</f>
        <v>34</v>
      </c>
      <c r="P33" s="104">
        <v>2</v>
      </c>
      <c r="Q33" s="104">
        <f>P33*$P$7</f>
        <v>34</v>
      </c>
      <c r="R33" s="104"/>
      <c r="S33" s="104"/>
      <c r="T33" s="104"/>
      <c r="U33" s="104"/>
      <c r="V33" s="42" t="s">
        <v>108</v>
      </c>
      <c r="W33" s="129">
        <f t="shared" si="5"/>
        <v>68</v>
      </c>
      <c r="X33" s="129"/>
      <c r="Y33" s="129"/>
      <c r="Z33" s="129"/>
      <c r="AA33" s="125"/>
      <c r="AD33" s="1"/>
      <c r="AE33" s="1"/>
    </row>
    <row r="34" spans="1:31" ht="36" customHeight="1">
      <c r="A34" s="21" t="s">
        <v>23</v>
      </c>
      <c r="B34" s="107" t="s">
        <v>157</v>
      </c>
      <c r="C34" s="106"/>
      <c r="D34" s="21">
        <v>56</v>
      </c>
      <c r="E34" s="21">
        <v>34</v>
      </c>
      <c r="F34" s="21"/>
      <c r="G34" s="104">
        <f t="shared" si="4"/>
        <v>201</v>
      </c>
      <c r="H34" s="104">
        <f t="shared" si="6"/>
        <v>67</v>
      </c>
      <c r="I34" s="21">
        <v>134</v>
      </c>
      <c r="J34" s="104"/>
      <c r="K34" s="104"/>
      <c r="L34" s="104"/>
      <c r="M34" s="104"/>
      <c r="N34" s="104">
        <v>2</v>
      </c>
      <c r="O34" s="104">
        <f>N34*$N$7</f>
        <v>34</v>
      </c>
      <c r="P34" s="104">
        <v>2</v>
      </c>
      <c r="Q34" s="104">
        <f>P34*$P$7</f>
        <v>34</v>
      </c>
      <c r="R34" s="104">
        <v>2</v>
      </c>
      <c r="S34" s="104">
        <f>R34*$R$7</f>
        <v>34</v>
      </c>
      <c r="T34" s="104">
        <v>2</v>
      </c>
      <c r="U34" s="104">
        <f>T34*$T$7</f>
        <v>32</v>
      </c>
      <c r="V34" s="42" t="s">
        <v>95</v>
      </c>
      <c r="W34" s="129">
        <f t="shared" si="5"/>
        <v>134</v>
      </c>
      <c r="X34" s="129"/>
      <c r="Y34" s="129"/>
      <c r="Z34" s="129"/>
      <c r="AA34" s="125"/>
      <c r="AD34" s="1"/>
      <c r="AE34" s="1"/>
    </row>
    <row r="35" spans="1:30" s="3" customFormat="1" ht="36" customHeight="1">
      <c r="A35" s="21" t="s">
        <v>24</v>
      </c>
      <c r="B35" s="107" t="s">
        <v>158</v>
      </c>
      <c r="C35" s="106">
        <v>2</v>
      </c>
      <c r="D35" s="21">
        <v>1</v>
      </c>
      <c r="E35" s="21"/>
      <c r="F35" s="21"/>
      <c r="G35" s="104">
        <f t="shared" si="4"/>
        <v>210</v>
      </c>
      <c r="H35" s="104">
        <f t="shared" si="6"/>
        <v>70</v>
      </c>
      <c r="I35" s="21">
        <v>140</v>
      </c>
      <c r="J35" s="104">
        <v>4</v>
      </c>
      <c r="K35" s="104">
        <f>J35*$J$7</f>
        <v>72</v>
      </c>
      <c r="L35" s="104">
        <v>4</v>
      </c>
      <c r="M35" s="104">
        <f>L35*$L$7</f>
        <v>68</v>
      </c>
      <c r="N35" s="104"/>
      <c r="O35" s="104"/>
      <c r="P35" s="104"/>
      <c r="Q35" s="104"/>
      <c r="R35" s="104"/>
      <c r="S35" s="104"/>
      <c r="T35" s="104"/>
      <c r="U35" s="104"/>
      <c r="V35" s="42" t="s">
        <v>95</v>
      </c>
      <c r="W35" s="129">
        <f t="shared" si="5"/>
        <v>140</v>
      </c>
      <c r="X35" s="129"/>
      <c r="Y35" s="129"/>
      <c r="Z35" s="129"/>
      <c r="AA35" s="125"/>
      <c r="AB35" s="125"/>
      <c r="AC35" s="125"/>
      <c r="AD35" s="1"/>
    </row>
    <row r="36" spans="1:30" s="3" customFormat="1" ht="36" customHeight="1">
      <c r="A36" s="21" t="s">
        <v>25</v>
      </c>
      <c r="B36" s="107" t="s">
        <v>159</v>
      </c>
      <c r="C36" s="106">
        <v>36</v>
      </c>
      <c r="D36" s="21">
        <v>45</v>
      </c>
      <c r="E36" s="21"/>
      <c r="F36" s="21"/>
      <c r="G36" s="104">
        <f t="shared" si="4"/>
        <v>201</v>
      </c>
      <c r="H36" s="104">
        <f t="shared" si="6"/>
        <v>67</v>
      </c>
      <c r="I36" s="21">
        <v>134</v>
      </c>
      <c r="J36" s="104"/>
      <c r="K36" s="104"/>
      <c r="L36" s="104"/>
      <c r="M36" s="104"/>
      <c r="N36" s="104">
        <v>2</v>
      </c>
      <c r="O36" s="104">
        <f>N36*$N$7</f>
        <v>34</v>
      </c>
      <c r="P36" s="104">
        <v>2</v>
      </c>
      <c r="Q36" s="104">
        <f>P36*$P$7</f>
        <v>34</v>
      </c>
      <c r="R36" s="104">
        <v>2</v>
      </c>
      <c r="S36" s="104">
        <f>R36*$R$7</f>
        <v>34</v>
      </c>
      <c r="T36" s="104">
        <v>2</v>
      </c>
      <c r="U36" s="104">
        <f>T36*$T$7</f>
        <v>32</v>
      </c>
      <c r="V36" s="42" t="s">
        <v>109</v>
      </c>
      <c r="W36" s="129">
        <f aca="true" t="shared" si="7" ref="W36:W51">K36+M36+O36+Q36+S36+U36</f>
        <v>134</v>
      </c>
      <c r="X36" s="129"/>
      <c r="Y36" s="129"/>
      <c r="Z36" s="129"/>
      <c r="AA36" s="125"/>
      <c r="AB36" s="125"/>
      <c r="AC36" s="125"/>
      <c r="AD36" s="1"/>
    </row>
    <row r="37" spans="1:30" s="3" customFormat="1" ht="36" customHeight="1">
      <c r="A37" s="21" t="s">
        <v>26</v>
      </c>
      <c r="B37" s="107" t="s">
        <v>160</v>
      </c>
      <c r="C37" s="106"/>
      <c r="D37" s="21">
        <v>56</v>
      </c>
      <c r="E37" s="21"/>
      <c r="F37" s="21"/>
      <c r="G37" s="104">
        <f t="shared" si="4"/>
        <v>99</v>
      </c>
      <c r="H37" s="104">
        <f t="shared" si="6"/>
        <v>33</v>
      </c>
      <c r="I37" s="21">
        <v>66</v>
      </c>
      <c r="J37" s="104"/>
      <c r="K37" s="104"/>
      <c r="L37" s="104"/>
      <c r="M37" s="104"/>
      <c r="N37" s="104"/>
      <c r="O37" s="104"/>
      <c r="P37" s="104"/>
      <c r="Q37" s="104"/>
      <c r="R37" s="104">
        <v>2</v>
      </c>
      <c r="S37" s="104">
        <f>R37*$R$7</f>
        <v>34</v>
      </c>
      <c r="T37" s="104">
        <v>2</v>
      </c>
      <c r="U37" s="104">
        <f>T37*$T$7</f>
        <v>32</v>
      </c>
      <c r="V37" s="42" t="s">
        <v>92</v>
      </c>
      <c r="W37" s="129">
        <f t="shared" si="7"/>
        <v>66</v>
      </c>
      <c r="X37" s="129"/>
      <c r="Y37" s="129"/>
      <c r="Z37" s="129"/>
      <c r="AA37" s="125"/>
      <c r="AB37" s="125"/>
      <c r="AC37" s="125"/>
      <c r="AD37" s="1"/>
    </row>
    <row r="38" spans="1:31" ht="36" customHeight="1">
      <c r="A38" s="21" t="s">
        <v>27</v>
      </c>
      <c r="B38" s="107" t="s">
        <v>161</v>
      </c>
      <c r="C38" s="106"/>
      <c r="D38" s="21">
        <v>2</v>
      </c>
      <c r="E38" s="21">
        <v>1</v>
      </c>
      <c r="F38" s="21"/>
      <c r="G38" s="104">
        <f t="shared" si="4"/>
        <v>105</v>
      </c>
      <c r="H38" s="104">
        <f t="shared" si="6"/>
        <v>35</v>
      </c>
      <c r="I38" s="21">
        <v>70</v>
      </c>
      <c r="J38" s="104">
        <v>2</v>
      </c>
      <c r="K38" s="104">
        <f>J38*$J$7</f>
        <v>36</v>
      </c>
      <c r="L38" s="104">
        <v>2</v>
      </c>
      <c r="M38" s="104">
        <f>L38*$L$7</f>
        <v>34</v>
      </c>
      <c r="N38" s="104"/>
      <c r="O38" s="104"/>
      <c r="P38" s="104"/>
      <c r="Q38" s="104"/>
      <c r="R38" s="104"/>
      <c r="S38" s="104"/>
      <c r="T38" s="104"/>
      <c r="U38" s="104"/>
      <c r="V38" s="42" t="s">
        <v>110</v>
      </c>
      <c r="W38" s="129">
        <f t="shared" si="7"/>
        <v>70</v>
      </c>
      <c r="X38" s="129"/>
      <c r="Y38" s="129"/>
      <c r="Z38" s="129"/>
      <c r="AA38" s="131"/>
      <c r="AB38" s="131"/>
      <c r="AC38" s="131"/>
      <c r="AD38" s="3"/>
      <c r="AE38" s="1"/>
    </row>
    <row r="39" spans="1:31" ht="36" customHeight="1">
      <c r="A39" s="21" t="s">
        <v>28</v>
      </c>
      <c r="B39" s="107" t="s">
        <v>162</v>
      </c>
      <c r="C39" s="106"/>
      <c r="D39" s="21">
        <v>4</v>
      </c>
      <c r="E39" s="21">
        <v>3</v>
      </c>
      <c r="F39" s="21"/>
      <c r="G39" s="104">
        <f aca="true" t="shared" si="8" ref="G39:G48">H39+I39</f>
        <v>102</v>
      </c>
      <c r="H39" s="104">
        <f t="shared" si="6"/>
        <v>34</v>
      </c>
      <c r="I39" s="21">
        <v>68</v>
      </c>
      <c r="J39" s="104"/>
      <c r="K39" s="104"/>
      <c r="L39" s="104"/>
      <c r="M39" s="104"/>
      <c r="N39" s="104">
        <v>2</v>
      </c>
      <c r="O39" s="104">
        <f>N39*$N$7</f>
        <v>34</v>
      </c>
      <c r="P39" s="104">
        <v>2</v>
      </c>
      <c r="Q39" s="104">
        <f>P39*$P$7</f>
        <v>34</v>
      </c>
      <c r="R39" s="104"/>
      <c r="S39" s="104"/>
      <c r="T39" s="104"/>
      <c r="U39" s="104"/>
      <c r="V39" s="42" t="s">
        <v>108</v>
      </c>
      <c r="W39" s="129">
        <f t="shared" si="7"/>
        <v>68</v>
      </c>
      <c r="X39" s="129"/>
      <c r="Y39" s="129"/>
      <c r="Z39" s="129"/>
      <c r="AA39" s="131"/>
      <c r="AB39" s="131"/>
      <c r="AC39" s="131"/>
      <c r="AD39" s="3"/>
      <c r="AE39" s="1"/>
    </row>
    <row r="40" spans="1:31" ht="36" customHeight="1">
      <c r="A40" s="21" t="s">
        <v>29</v>
      </c>
      <c r="B40" s="107" t="s">
        <v>163</v>
      </c>
      <c r="C40" s="106">
        <v>5</v>
      </c>
      <c r="D40" s="21">
        <v>2</v>
      </c>
      <c r="E40" s="21">
        <v>134</v>
      </c>
      <c r="F40" s="21"/>
      <c r="G40" s="104">
        <f t="shared" si="8"/>
        <v>258</v>
      </c>
      <c r="H40" s="104">
        <f t="shared" si="6"/>
        <v>86</v>
      </c>
      <c r="I40" s="21">
        <v>172</v>
      </c>
      <c r="J40" s="104">
        <v>2</v>
      </c>
      <c r="K40" s="104">
        <f>J40*$J$7</f>
        <v>36</v>
      </c>
      <c r="L40" s="104">
        <v>2</v>
      </c>
      <c r="M40" s="104">
        <f>L40*$L$7</f>
        <v>34</v>
      </c>
      <c r="N40" s="104">
        <v>2</v>
      </c>
      <c r="O40" s="104">
        <f>N40*$N$7</f>
        <v>34</v>
      </c>
      <c r="P40" s="104">
        <v>2</v>
      </c>
      <c r="Q40" s="104">
        <f>P40*$P$7</f>
        <v>34</v>
      </c>
      <c r="R40" s="104">
        <v>2</v>
      </c>
      <c r="S40" s="104">
        <f>R40*$R$7</f>
        <v>34</v>
      </c>
      <c r="T40" s="104"/>
      <c r="U40" s="104"/>
      <c r="V40" s="46" t="s">
        <v>97</v>
      </c>
      <c r="W40" s="129">
        <f t="shared" si="7"/>
        <v>172</v>
      </c>
      <c r="X40" s="129"/>
      <c r="Y40" s="129"/>
      <c r="Z40" s="129"/>
      <c r="AA40" s="132"/>
      <c r="AB40" s="132"/>
      <c r="AC40" s="132"/>
      <c r="AD40" s="2"/>
      <c r="AE40" s="1"/>
    </row>
    <row r="41" spans="1:31" ht="38.25" customHeight="1">
      <c r="A41" s="21" t="s">
        <v>30</v>
      </c>
      <c r="B41" s="107" t="s">
        <v>170</v>
      </c>
      <c r="C41" s="106">
        <v>6</v>
      </c>
      <c r="D41" s="21">
        <v>5</v>
      </c>
      <c r="E41" s="21"/>
      <c r="F41" s="21"/>
      <c r="G41" s="104">
        <f t="shared" si="8"/>
        <v>99</v>
      </c>
      <c r="H41" s="104">
        <f t="shared" si="6"/>
        <v>33</v>
      </c>
      <c r="I41" s="21">
        <v>66</v>
      </c>
      <c r="J41" s="104"/>
      <c r="K41" s="104"/>
      <c r="L41" s="104"/>
      <c r="M41" s="104"/>
      <c r="N41" s="104"/>
      <c r="O41" s="104"/>
      <c r="P41" s="104"/>
      <c r="Q41" s="104"/>
      <c r="R41" s="104">
        <v>2</v>
      </c>
      <c r="S41" s="104">
        <f>R41*$R$7</f>
        <v>34</v>
      </c>
      <c r="T41" s="104">
        <v>2</v>
      </c>
      <c r="U41" s="104">
        <f>T41*$T$7</f>
        <v>32</v>
      </c>
      <c r="V41" s="62" t="s">
        <v>169</v>
      </c>
      <c r="W41" s="129">
        <f t="shared" si="7"/>
        <v>66</v>
      </c>
      <c r="X41" s="129"/>
      <c r="Y41" s="129"/>
      <c r="Z41" s="129"/>
      <c r="AA41" s="132"/>
      <c r="AB41" s="132"/>
      <c r="AC41" s="132"/>
      <c r="AD41" s="2"/>
      <c r="AE41" s="1"/>
    </row>
    <row r="42" spans="1:31" ht="36" customHeight="1">
      <c r="A42" s="21" t="s">
        <v>31</v>
      </c>
      <c r="B42" s="107" t="s">
        <v>103</v>
      </c>
      <c r="C42" s="106"/>
      <c r="D42" s="21">
        <v>5</v>
      </c>
      <c r="E42" s="21"/>
      <c r="F42" s="21"/>
      <c r="G42" s="104">
        <f t="shared" si="8"/>
        <v>60</v>
      </c>
      <c r="H42" s="104">
        <v>26</v>
      </c>
      <c r="I42" s="21">
        <v>34</v>
      </c>
      <c r="J42" s="104"/>
      <c r="K42" s="104"/>
      <c r="L42" s="104"/>
      <c r="M42" s="104"/>
      <c r="N42" s="104"/>
      <c r="O42" s="104"/>
      <c r="P42" s="104"/>
      <c r="Q42" s="104"/>
      <c r="R42" s="104">
        <v>2</v>
      </c>
      <c r="S42" s="104">
        <f>R42*$R$7</f>
        <v>34</v>
      </c>
      <c r="T42" s="104"/>
      <c r="U42" s="104"/>
      <c r="V42" s="46" t="s">
        <v>111</v>
      </c>
      <c r="W42" s="129">
        <f t="shared" si="7"/>
        <v>34</v>
      </c>
      <c r="X42" s="129"/>
      <c r="Y42" s="129"/>
      <c r="Z42" s="129"/>
      <c r="AA42" s="132"/>
      <c r="AB42" s="132"/>
      <c r="AC42" s="132"/>
      <c r="AD42" s="2"/>
      <c r="AE42" s="1"/>
    </row>
    <row r="43" spans="1:29" s="14" customFormat="1" ht="36" customHeight="1">
      <c r="A43" s="21" t="s">
        <v>35</v>
      </c>
      <c r="B43" s="107" t="s">
        <v>96</v>
      </c>
      <c r="C43" s="106">
        <v>4</v>
      </c>
      <c r="D43" s="21"/>
      <c r="E43" s="21"/>
      <c r="F43" s="21"/>
      <c r="G43" s="104">
        <f t="shared" si="8"/>
        <v>51</v>
      </c>
      <c r="H43" s="104">
        <f aca="true" t="shared" si="9" ref="H43:H48">I43/2</f>
        <v>17</v>
      </c>
      <c r="I43" s="21">
        <v>34</v>
      </c>
      <c r="J43" s="104"/>
      <c r="K43" s="104"/>
      <c r="L43" s="110"/>
      <c r="M43" s="104"/>
      <c r="N43" s="110"/>
      <c r="O43" s="110"/>
      <c r="P43" s="104">
        <v>2</v>
      </c>
      <c r="Q43" s="104">
        <f>P43*$P$7</f>
        <v>34</v>
      </c>
      <c r="R43" s="110"/>
      <c r="S43" s="104"/>
      <c r="T43" s="110"/>
      <c r="U43" s="104"/>
      <c r="V43" s="47" t="s">
        <v>98</v>
      </c>
      <c r="W43" s="129">
        <f t="shared" si="7"/>
        <v>34</v>
      </c>
      <c r="X43" s="129"/>
      <c r="Y43" s="129"/>
      <c r="Z43" s="129"/>
      <c r="AA43" s="125"/>
      <c r="AB43" s="125"/>
      <c r="AC43" s="125"/>
    </row>
    <row r="44" spans="1:31" ht="36" customHeight="1">
      <c r="A44" s="21" t="s">
        <v>37</v>
      </c>
      <c r="B44" s="107" t="s">
        <v>44</v>
      </c>
      <c r="C44" s="106"/>
      <c r="D44" s="21">
        <v>4</v>
      </c>
      <c r="E44" s="21"/>
      <c r="F44" s="21"/>
      <c r="G44" s="104">
        <f t="shared" si="8"/>
        <v>51</v>
      </c>
      <c r="H44" s="104">
        <f t="shared" si="9"/>
        <v>17</v>
      </c>
      <c r="I44" s="21">
        <v>34</v>
      </c>
      <c r="J44" s="104"/>
      <c r="K44" s="104"/>
      <c r="L44" s="110"/>
      <c r="M44" s="104"/>
      <c r="N44" s="104"/>
      <c r="O44" s="104"/>
      <c r="P44" s="104">
        <v>2</v>
      </c>
      <c r="Q44" s="104">
        <f>P44*$P$7</f>
        <v>34</v>
      </c>
      <c r="R44" s="110"/>
      <c r="S44" s="104"/>
      <c r="T44" s="110"/>
      <c r="U44" s="104"/>
      <c r="V44" s="46" t="s">
        <v>92</v>
      </c>
      <c r="W44" s="129">
        <f t="shared" si="7"/>
        <v>34</v>
      </c>
      <c r="X44" s="129"/>
      <c r="Y44" s="129"/>
      <c r="Z44" s="129"/>
      <c r="AA44" s="125"/>
      <c r="AD44" s="1"/>
      <c r="AE44" s="1"/>
    </row>
    <row r="45" spans="1:31" ht="36" customHeight="1">
      <c r="A45" s="21" t="s">
        <v>38</v>
      </c>
      <c r="B45" s="107" t="s">
        <v>164</v>
      </c>
      <c r="C45" s="106"/>
      <c r="D45" s="21">
        <v>2</v>
      </c>
      <c r="E45" s="21">
        <v>1</v>
      </c>
      <c r="F45" s="21"/>
      <c r="G45" s="104">
        <f t="shared" si="8"/>
        <v>105</v>
      </c>
      <c r="H45" s="104">
        <f t="shared" si="9"/>
        <v>35</v>
      </c>
      <c r="I45" s="21">
        <v>70</v>
      </c>
      <c r="J45" s="104">
        <v>2</v>
      </c>
      <c r="K45" s="104">
        <f>J45*$J$7</f>
        <v>36</v>
      </c>
      <c r="L45" s="104">
        <v>2</v>
      </c>
      <c r="M45" s="104">
        <f>L45*$L$7</f>
        <v>34</v>
      </c>
      <c r="N45" s="104"/>
      <c r="O45" s="104"/>
      <c r="P45" s="104"/>
      <c r="Q45" s="104"/>
      <c r="R45" s="104"/>
      <c r="S45" s="104"/>
      <c r="T45" s="104"/>
      <c r="U45" s="104"/>
      <c r="V45" s="46" t="s">
        <v>110</v>
      </c>
      <c r="W45" s="129">
        <f t="shared" si="7"/>
        <v>70</v>
      </c>
      <c r="X45" s="129"/>
      <c r="Y45" s="129"/>
      <c r="Z45" s="129"/>
      <c r="AA45" s="132"/>
      <c r="AB45" s="132"/>
      <c r="AC45" s="132"/>
      <c r="AD45" s="2"/>
      <c r="AE45" s="1"/>
    </row>
    <row r="46" spans="1:23" ht="36" customHeight="1">
      <c r="A46" s="21" t="s">
        <v>39</v>
      </c>
      <c r="B46" s="112" t="s">
        <v>117</v>
      </c>
      <c r="C46" s="114">
        <v>2</v>
      </c>
      <c r="D46" s="114"/>
      <c r="E46" s="114"/>
      <c r="F46" s="114"/>
      <c r="G46" s="104">
        <f t="shared" si="8"/>
        <v>102</v>
      </c>
      <c r="H46" s="104">
        <f t="shared" si="9"/>
        <v>34</v>
      </c>
      <c r="I46" s="21">
        <v>68</v>
      </c>
      <c r="J46" s="104"/>
      <c r="K46" s="104"/>
      <c r="L46" s="104">
        <v>4</v>
      </c>
      <c r="M46" s="104">
        <f>L46*$L$7</f>
        <v>68</v>
      </c>
      <c r="N46" s="104"/>
      <c r="O46" s="104"/>
      <c r="P46" s="104"/>
      <c r="Q46" s="104"/>
      <c r="R46" s="112"/>
      <c r="S46" s="104"/>
      <c r="T46" s="112"/>
      <c r="U46" s="104"/>
      <c r="V46" s="46" t="s">
        <v>84</v>
      </c>
      <c r="W46" s="129">
        <f t="shared" si="7"/>
        <v>68</v>
      </c>
    </row>
    <row r="47" spans="1:23" ht="36" customHeight="1">
      <c r="A47" s="21" t="s">
        <v>49</v>
      </c>
      <c r="B47" s="118" t="s">
        <v>165</v>
      </c>
      <c r="C47" s="114"/>
      <c r="D47" s="114">
        <v>5</v>
      </c>
      <c r="E47" s="114"/>
      <c r="F47" s="114"/>
      <c r="G47" s="104">
        <f t="shared" si="8"/>
        <v>51</v>
      </c>
      <c r="H47" s="104">
        <f t="shared" si="9"/>
        <v>17</v>
      </c>
      <c r="I47" s="21">
        <v>34</v>
      </c>
      <c r="J47" s="104"/>
      <c r="K47" s="104"/>
      <c r="L47" s="104"/>
      <c r="M47" s="104"/>
      <c r="N47" s="104"/>
      <c r="O47" s="104"/>
      <c r="P47" s="104"/>
      <c r="Q47" s="104"/>
      <c r="R47" s="114">
        <v>2</v>
      </c>
      <c r="S47" s="104">
        <v>34</v>
      </c>
      <c r="T47" s="112"/>
      <c r="U47" s="104"/>
      <c r="V47" s="46" t="s">
        <v>86</v>
      </c>
      <c r="W47" s="129">
        <f t="shared" si="7"/>
        <v>34</v>
      </c>
    </row>
    <row r="48" spans="1:23" ht="36" customHeight="1">
      <c r="A48" s="21" t="s">
        <v>69</v>
      </c>
      <c r="B48" s="112" t="s">
        <v>166</v>
      </c>
      <c r="C48" s="114"/>
      <c r="D48" s="114"/>
      <c r="E48" s="114">
        <v>5</v>
      </c>
      <c r="F48" s="114"/>
      <c r="G48" s="104">
        <f t="shared" si="8"/>
        <v>51</v>
      </c>
      <c r="H48" s="104">
        <f t="shared" si="9"/>
        <v>17</v>
      </c>
      <c r="I48" s="21">
        <v>34</v>
      </c>
      <c r="J48" s="104"/>
      <c r="K48" s="104"/>
      <c r="L48" s="104"/>
      <c r="M48" s="104"/>
      <c r="N48" s="104"/>
      <c r="O48" s="104"/>
      <c r="P48" s="104"/>
      <c r="Q48" s="104"/>
      <c r="R48" s="114">
        <v>2</v>
      </c>
      <c r="S48" s="104">
        <v>34</v>
      </c>
      <c r="T48" s="112"/>
      <c r="U48" s="104"/>
      <c r="V48" s="46" t="s">
        <v>108</v>
      </c>
      <c r="W48" s="129">
        <f t="shared" si="7"/>
        <v>34</v>
      </c>
    </row>
    <row r="49" spans="1:23" ht="36" customHeight="1">
      <c r="A49" s="21" t="s">
        <v>70</v>
      </c>
      <c r="B49" s="107" t="s">
        <v>32</v>
      </c>
      <c r="C49" s="114"/>
      <c r="D49" s="114"/>
      <c r="E49" s="114">
        <v>3</v>
      </c>
      <c r="F49" s="21"/>
      <c r="G49" s="104">
        <f>H49+I49</f>
        <v>25.5</v>
      </c>
      <c r="H49" s="104">
        <f>I49/2</f>
        <v>8.5</v>
      </c>
      <c r="I49" s="21">
        <v>17</v>
      </c>
      <c r="J49" s="104"/>
      <c r="K49" s="104"/>
      <c r="L49" s="104"/>
      <c r="M49" s="104"/>
      <c r="N49" s="104">
        <v>1</v>
      </c>
      <c r="O49" s="104">
        <f>N49*$N$7</f>
        <v>17</v>
      </c>
      <c r="P49" s="104"/>
      <c r="Q49" s="104"/>
      <c r="R49" s="112"/>
      <c r="S49" s="104"/>
      <c r="T49" s="112"/>
      <c r="U49" s="104"/>
      <c r="V49" s="46" t="s">
        <v>112</v>
      </c>
      <c r="W49" s="129">
        <f t="shared" si="7"/>
        <v>17</v>
      </c>
    </row>
    <row r="50" spans="1:29" s="11" customFormat="1" ht="36" customHeight="1">
      <c r="A50" s="44" t="s">
        <v>62</v>
      </c>
      <c r="B50" s="31" t="s">
        <v>33</v>
      </c>
      <c r="C50" s="31"/>
      <c r="D50" s="29"/>
      <c r="E50" s="29"/>
      <c r="F50" s="29"/>
      <c r="G50" s="28">
        <f>I50+H50</f>
        <v>372</v>
      </c>
      <c r="H50" s="28">
        <f>I50/2</f>
        <v>124</v>
      </c>
      <c r="I50" s="29">
        <v>248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129">
        <f t="shared" si="7"/>
        <v>0</v>
      </c>
      <c r="X50" s="129"/>
      <c r="Y50" s="129"/>
      <c r="Z50" s="129"/>
      <c r="AA50" s="133"/>
      <c r="AB50" s="133"/>
      <c r="AC50" s="133"/>
    </row>
    <row r="51" spans="1:31" ht="36" customHeight="1">
      <c r="A51" s="48"/>
      <c r="B51" s="49"/>
      <c r="C51" s="50"/>
      <c r="D51" s="19"/>
      <c r="E51" s="19"/>
      <c r="F51" s="21"/>
      <c r="G51" s="20"/>
      <c r="H51" s="20"/>
      <c r="I51" s="19"/>
      <c r="J51" s="20"/>
      <c r="K51" s="20"/>
      <c r="L51" s="20"/>
      <c r="M51" s="20"/>
      <c r="N51" s="20"/>
      <c r="O51" s="20"/>
      <c r="P51" s="51"/>
      <c r="Q51" s="51"/>
      <c r="R51" s="20"/>
      <c r="S51" s="20"/>
      <c r="T51" s="20"/>
      <c r="U51" s="20"/>
      <c r="V51" s="15"/>
      <c r="W51" s="129">
        <f t="shared" si="7"/>
        <v>0</v>
      </c>
      <c r="X51" s="129"/>
      <c r="Y51" s="129"/>
      <c r="Z51" s="129"/>
      <c r="AA51" s="125"/>
      <c r="AD51" s="1"/>
      <c r="AE51" s="1"/>
    </row>
    <row r="52" spans="1:31" ht="36" customHeight="1">
      <c r="A52" s="55"/>
      <c r="B52" s="56" t="s">
        <v>99</v>
      </c>
      <c r="C52" s="57"/>
      <c r="D52" s="58"/>
      <c r="E52" s="58"/>
      <c r="F52" s="58"/>
      <c r="G52" s="60">
        <f>SUM(G53:G54)</f>
        <v>432</v>
      </c>
      <c r="H52" s="60">
        <f>SUM(H53:H54)</f>
        <v>432</v>
      </c>
      <c r="I52" s="58"/>
      <c r="J52" s="59"/>
      <c r="K52" s="59"/>
      <c r="L52" s="59"/>
      <c r="M52" s="59"/>
      <c r="N52" s="59"/>
      <c r="O52" s="59"/>
      <c r="P52" s="60"/>
      <c r="Q52" s="60"/>
      <c r="R52" s="59"/>
      <c r="S52" s="59"/>
      <c r="T52" s="59"/>
      <c r="U52" s="59"/>
      <c r="V52" s="63" t="s">
        <v>113</v>
      </c>
      <c r="W52" s="129"/>
      <c r="X52" s="129"/>
      <c r="Y52" s="129"/>
      <c r="Z52" s="129"/>
      <c r="AA52" s="125"/>
      <c r="AD52" s="1"/>
      <c r="AE52" s="1"/>
    </row>
    <row r="53" spans="1:31" ht="36" customHeight="1">
      <c r="A53" s="48"/>
      <c r="B53" s="50" t="s">
        <v>115</v>
      </c>
      <c r="C53" s="50"/>
      <c r="D53" s="19" t="s">
        <v>100</v>
      </c>
      <c r="E53" s="19"/>
      <c r="F53" s="21"/>
      <c r="G53" s="20">
        <v>216</v>
      </c>
      <c r="H53" s="20">
        <v>216</v>
      </c>
      <c r="I53" s="19"/>
      <c r="J53" s="20"/>
      <c r="K53" s="20"/>
      <c r="L53" s="20"/>
      <c r="M53" s="20"/>
      <c r="N53" s="20"/>
      <c r="O53" s="20"/>
      <c r="P53" s="51"/>
      <c r="Q53" s="51"/>
      <c r="R53" s="20"/>
      <c r="S53" s="20"/>
      <c r="T53" s="20"/>
      <c r="U53" s="20"/>
      <c r="V53" s="64" t="s">
        <v>119</v>
      </c>
      <c r="W53" s="129"/>
      <c r="X53" s="129"/>
      <c r="Y53" s="129"/>
      <c r="Z53" s="129"/>
      <c r="AA53" s="125"/>
      <c r="AD53" s="1"/>
      <c r="AE53" s="1"/>
    </row>
    <row r="54" spans="1:31" ht="36" customHeight="1">
      <c r="A54" s="48"/>
      <c r="B54" s="50" t="s">
        <v>116</v>
      </c>
      <c r="C54" s="50"/>
      <c r="D54" s="19" t="s">
        <v>101</v>
      </c>
      <c r="E54" s="19"/>
      <c r="F54" s="21"/>
      <c r="G54" s="20">
        <v>216</v>
      </c>
      <c r="H54" s="20">
        <v>216</v>
      </c>
      <c r="I54" s="19"/>
      <c r="J54" s="20"/>
      <c r="K54" s="20"/>
      <c r="L54" s="20"/>
      <c r="M54" s="20"/>
      <c r="N54" s="20"/>
      <c r="O54" s="20"/>
      <c r="P54" s="51"/>
      <c r="Q54" s="51"/>
      <c r="R54" s="20"/>
      <c r="S54" s="20"/>
      <c r="T54" s="20"/>
      <c r="U54" s="20"/>
      <c r="V54" s="64" t="s">
        <v>114</v>
      </c>
      <c r="W54" s="129"/>
      <c r="X54" s="129"/>
      <c r="Y54" s="129"/>
      <c r="Z54" s="129"/>
      <c r="AA54" s="125"/>
      <c r="AD54" s="1"/>
      <c r="AE54" s="1"/>
    </row>
    <row r="55" spans="1:31" ht="36" customHeight="1">
      <c r="A55" s="30"/>
      <c r="B55" s="31" t="s">
        <v>78</v>
      </c>
      <c r="C55" s="31"/>
      <c r="D55" s="29"/>
      <c r="E55" s="29"/>
      <c r="F55" s="29"/>
      <c r="G55" s="28">
        <v>108</v>
      </c>
      <c r="H55" s="28">
        <v>108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63" t="s">
        <v>113</v>
      </c>
      <c r="W55" s="129"/>
      <c r="X55" s="129"/>
      <c r="Y55" s="129"/>
      <c r="Z55" s="129"/>
      <c r="AA55" s="125"/>
      <c r="AD55" s="1"/>
      <c r="AE55" s="1"/>
    </row>
    <row r="56" spans="1:31" ht="45" customHeight="1">
      <c r="A56" s="48"/>
      <c r="B56" s="50" t="s">
        <v>79</v>
      </c>
      <c r="C56" s="114">
        <v>6</v>
      </c>
      <c r="D56" s="19"/>
      <c r="E56" s="19"/>
      <c r="F56" s="21"/>
      <c r="G56" s="20"/>
      <c r="H56" s="20"/>
      <c r="I56" s="19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64" t="s">
        <v>120</v>
      </c>
      <c r="W56" s="129"/>
      <c r="X56" s="129"/>
      <c r="Y56" s="129"/>
      <c r="Z56" s="129"/>
      <c r="AA56" s="125"/>
      <c r="AD56" s="1"/>
      <c r="AE56" s="1"/>
    </row>
    <row r="57" spans="1:31" ht="45" customHeight="1">
      <c r="A57" s="48"/>
      <c r="B57" s="50" t="s">
        <v>80</v>
      </c>
      <c r="C57" s="114">
        <v>6</v>
      </c>
      <c r="D57" s="19"/>
      <c r="E57" s="19"/>
      <c r="F57" s="21"/>
      <c r="G57" s="20"/>
      <c r="H57" s="20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4" t="s">
        <v>113</v>
      </c>
      <c r="W57" s="129"/>
      <c r="X57" s="129"/>
      <c r="Y57" s="129"/>
      <c r="Z57" s="129"/>
      <c r="AA57" s="125"/>
      <c r="AD57" s="1"/>
      <c r="AE57" s="1"/>
    </row>
    <row r="58" spans="1:31" ht="36" customHeight="1">
      <c r="A58" s="48"/>
      <c r="B58" s="50" t="s">
        <v>81</v>
      </c>
      <c r="C58" s="114">
        <v>6</v>
      </c>
      <c r="D58" s="19"/>
      <c r="E58" s="19"/>
      <c r="F58" s="21"/>
      <c r="G58" s="20"/>
      <c r="H58" s="20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64" t="s">
        <v>113</v>
      </c>
      <c r="W58" s="129"/>
      <c r="X58" s="129"/>
      <c r="Y58" s="129"/>
      <c r="Z58" s="129"/>
      <c r="AA58" s="125"/>
      <c r="AD58" s="1"/>
      <c r="AE58" s="1"/>
    </row>
    <row r="59" spans="1:29" s="3" customFormat="1" ht="36" customHeight="1">
      <c r="A59" s="52"/>
      <c r="B59" s="53" t="s">
        <v>3</v>
      </c>
      <c r="C59" s="53"/>
      <c r="D59" s="27"/>
      <c r="E59" s="27"/>
      <c r="F59" s="27"/>
      <c r="G59" s="28">
        <f>SUM(G11,G27,G52,G55)</f>
        <v>5880</v>
      </c>
      <c r="H59" s="28">
        <f>SUM(H11,H27)</f>
        <v>1786</v>
      </c>
      <c r="I59" s="28">
        <f>SUM(I11,I27)</f>
        <v>3554</v>
      </c>
      <c r="J59" s="29">
        <f>SUM(J10:J54)</f>
        <v>33</v>
      </c>
      <c r="K59" s="29">
        <f>SUM(K10:K54)</f>
        <v>594</v>
      </c>
      <c r="L59" s="29">
        <f aca="true" t="shared" si="10" ref="L59:U59">SUM(L10:L54)</f>
        <v>34</v>
      </c>
      <c r="M59" s="29">
        <f t="shared" si="10"/>
        <v>578</v>
      </c>
      <c r="N59" s="29">
        <f t="shared" si="10"/>
        <v>32</v>
      </c>
      <c r="O59" s="29">
        <f t="shared" si="10"/>
        <v>544</v>
      </c>
      <c r="P59" s="29">
        <f t="shared" si="10"/>
        <v>33</v>
      </c>
      <c r="Q59" s="29">
        <f t="shared" si="10"/>
        <v>561</v>
      </c>
      <c r="R59" s="29">
        <f t="shared" si="10"/>
        <v>31</v>
      </c>
      <c r="S59" s="29">
        <f t="shared" si="10"/>
        <v>527</v>
      </c>
      <c r="T59" s="29">
        <f>SUM(T10:T54)</f>
        <v>25</v>
      </c>
      <c r="U59" s="29">
        <f t="shared" si="10"/>
        <v>400</v>
      </c>
      <c r="V59" s="33"/>
      <c r="W59" s="129">
        <f>K59+M59+O59+Q59+S59+U59</f>
        <v>3204</v>
      </c>
      <c r="X59" s="131"/>
      <c r="Y59" s="131">
        <f>K59+M59+O59+Q59+S59+U59</f>
        <v>3204</v>
      </c>
      <c r="Z59" s="131"/>
      <c r="AA59" s="131"/>
      <c r="AB59" s="131"/>
      <c r="AC59" s="131"/>
    </row>
    <row r="60" spans="1:31" ht="36" customHeight="1">
      <c r="A60" s="54"/>
      <c r="B60" s="50" t="s">
        <v>0</v>
      </c>
      <c r="C60" s="21">
        <f>SUM(J60:U60)</f>
        <v>21</v>
      </c>
      <c r="D60" s="21"/>
      <c r="E60" s="21"/>
      <c r="F60" s="21"/>
      <c r="G60" s="21"/>
      <c r="H60" s="21"/>
      <c r="I60" s="21"/>
      <c r="J60" s="175">
        <v>2</v>
      </c>
      <c r="K60" s="175"/>
      <c r="L60" s="175">
        <v>5</v>
      </c>
      <c r="M60" s="175"/>
      <c r="N60" s="175">
        <v>2</v>
      </c>
      <c r="O60" s="175"/>
      <c r="P60" s="175">
        <v>6</v>
      </c>
      <c r="Q60" s="175"/>
      <c r="R60" s="175">
        <v>1</v>
      </c>
      <c r="S60" s="175"/>
      <c r="T60" s="175">
        <v>5</v>
      </c>
      <c r="U60" s="175"/>
      <c r="V60" s="15"/>
      <c r="W60" s="125"/>
      <c r="X60" s="125"/>
      <c r="Y60" s="125"/>
      <c r="Z60" s="125"/>
      <c r="AA60" s="125"/>
      <c r="AB60" s="125">
        <f>36*5</f>
        <v>180</v>
      </c>
      <c r="AD60" s="1"/>
      <c r="AE60" s="1"/>
    </row>
    <row r="61" spans="1:31" ht="36" customHeight="1">
      <c r="A61" s="54"/>
      <c r="B61" s="50" t="s">
        <v>1</v>
      </c>
      <c r="C61" s="50"/>
      <c r="D61" s="21">
        <f>SUM(J61:T61)</f>
        <v>32</v>
      </c>
      <c r="E61" s="21"/>
      <c r="F61" s="21"/>
      <c r="G61" s="21"/>
      <c r="H61" s="21"/>
      <c r="I61" s="21"/>
      <c r="J61" s="175">
        <v>5</v>
      </c>
      <c r="K61" s="175"/>
      <c r="L61" s="175">
        <v>6</v>
      </c>
      <c r="M61" s="175"/>
      <c r="N61" s="175">
        <v>4</v>
      </c>
      <c r="O61" s="175"/>
      <c r="P61" s="175">
        <v>5</v>
      </c>
      <c r="Q61" s="175"/>
      <c r="R61" s="175">
        <v>8</v>
      </c>
      <c r="S61" s="175"/>
      <c r="T61" s="175">
        <v>4</v>
      </c>
      <c r="U61" s="175"/>
      <c r="V61" s="15"/>
      <c r="W61" s="125"/>
      <c r="X61" s="125"/>
      <c r="Y61" s="125"/>
      <c r="Z61" s="125"/>
      <c r="AA61" s="125"/>
      <c r="AD61" s="1"/>
      <c r="AE61" s="1"/>
    </row>
    <row r="62" spans="1:31" ht="36" customHeight="1">
      <c r="A62" s="54"/>
      <c r="B62" s="50" t="s">
        <v>102</v>
      </c>
      <c r="C62" s="50"/>
      <c r="D62" s="21">
        <f>SUM(J62:T62)</f>
        <v>2</v>
      </c>
      <c r="E62" s="21"/>
      <c r="F62" s="21"/>
      <c r="G62" s="21"/>
      <c r="H62" s="21"/>
      <c r="I62" s="21"/>
      <c r="J62" s="175"/>
      <c r="K62" s="175"/>
      <c r="L62" s="175"/>
      <c r="M62" s="175"/>
      <c r="N62" s="175"/>
      <c r="O62" s="175"/>
      <c r="P62" s="175">
        <v>1</v>
      </c>
      <c r="Q62" s="175"/>
      <c r="R62" s="175"/>
      <c r="S62" s="175"/>
      <c r="T62" s="175">
        <v>1</v>
      </c>
      <c r="U62" s="175"/>
      <c r="V62" s="15"/>
      <c r="W62" s="125"/>
      <c r="X62" s="125"/>
      <c r="Y62" s="125"/>
      <c r="Z62" s="125"/>
      <c r="AA62" s="125"/>
      <c r="AD62" s="1"/>
      <c r="AE62" s="1"/>
    </row>
    <row r="63" spans="1:31" ht="36" customHeight="1">
      <c r="A63" s="54"/>
      <c r="B63" s="50" t="s">
        <v>76</v>
      </c>
      <c r="C63" s="50"/>
      <c r="D63" s="21"/>
      <c r="E63" s="21"/>
      <c r="F63" s="21">
        <v>1</v>
      </c>
      <c r="G63" s="21"/>
      <c r="H63" s="21"/>
      <c r="I63" s="21"/>
      <c r="J63" s="175"/>
      <c r="K63" s="175"/>
      <c r="L63" s="175"/>
      <c r="M63" s="175"/>
      <c r="N63" s="175"/>
      <c r="O63" s="175"/>
      <c r="P63" s="175">
        <v>1</v>
      </c>
      <c r="Q63" s="175"/>
      <c r="R63" s="175"/>
      <c r="S63" s="175"/>
      <c r="T63" s="175"/>
      <c r="U63" s="175"/>
      <c r="V63" s="15"/>
      <c r="W63" s="125"/>
      <c r="X63" s="125"/>
      <c r="Y63" s="125"/>
      <c r="Z63" s="125"/>
      <c r="AA63" s="125"/>
      <c r="AD63" s="1"/>
      <c r="AE63" s="1"/>
    </row>
    <row r="64" spans="1:31" ht="36" customHeight="1">
      <c r="A64" s="21"/>
      <c r="B64" s="50" t="s">
        <v>4</v>
      </c>
      <c r="C64" s="50"/>
      <c r="D64" s="50"/>
      <c r="E64" s="50">
        <v>22</v>
      </c>
      <c r="F64" s="21"/>
      <c r="G64" s="21"/>
      <c r="H64" s="21"/>
      <c r="I64" s="21"/>
      <c r="J64" s="175">
        <v>5</v>
      </c>
      <c r="K64" s="175"/>
      <c r="L64" s="175">
        <v>0</v>
      </c>
      <c r="M64" s="175"/>
      <c r="N64" s="175">
        <v>9</v>
      </c>
      <c r="O64" s="175"/>
      <c r="P64" s="175">
        <v>3</v>
      </c>
      <c r="Q64" s="175"/>
      <c r="R64" s="175">
        <v>3</v>
      </c>
      <c r="S64" s="175"/>
      <c r="T64" s="175">
        <v>2</v>
      </c>
      <c r="U64" s="175"/>
      <c r="V64" s="15"/>
      <c r="W64" s="125"/>
      <c r="X64" s="131"/>
      <c r="Y64" s="125"/>
      <c r="Z64" s="125"/>
      <c r="AA64" s="125"/>
      <c r="AD64" s="1"/>
      <c r="AE64" s="1"/>
    </row>
    <row r="65" spans="1:31" ht="27" customHeight="1">
      <c r="A65" s="23"/>
      <c r="B65" s="119"/>
      <c r="C65" s="119"/>
      <c r="D65" s="119"/>
      <c r="E65" s="119"/>
      <c r="F65" s="24"/>
      <c r="G65" s="120"/>
      <c r="H65" s="120"/>
      <c r="I65" s="22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1"/>
      <c r="W65" s="125"/>
      <c r="X65" s="131"/>
      <c r="Y65" s="125"/>
      <c r="Z65" s="125"/>
      <c r="AA65" s="125"/>
      <c r="AD65" s="1"/>
      <c r="AE65" s="1"/>
    </row>
    <row r="66" spans="1:31" ht="18.75" customHeight="1">
      <c r="A66" s="23"/>
      <c r="B66" s="119"/>
      <c r="C66" s="119"/>
      <c r="D66" s="119"/>
      <c r="E66" s="119"/>
      <c r="F66" s="24"/>
      <c r="G66" s="22"/>
      <c r="H66" s="22"/>
      <c r="I66" s="22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1"/>
      <c r="W66" s="125"/>
      <c r="X66" s="125"/>
      <c r="Y66" s="125"/>
      <c r="Z66" s="125"/>
      <c r="AA66" s="125"/>
      <c r="AD66" s="1"/>
      <c r="AE66" s="1"/>
    </row>
    <row r="67" spans="1:31" ht="27.75" customHeight="1">
      <c r="A67" s="22"/>
      <c r="B67" s="121"/>
      <c r="C67" s="121"/>
      <c r="D67" s="121"/>
      <c r="E67" s="121"/>
      <c r="F67" s="24"/>
      <c r="G67" s="22"/>
      <c r="H67" s="22"/>
      <c r="I67" s="22"/>
      <c r="J67" s="26"/>
      <c r="K67" s="26"/>
      <c r="L67" s="26"/>
      <c r="M67" s="24"/>
      <c r="N67" s="24"/>
      <c r="O67" s="24"/>
      <c r="P67" s="24"/>
      <c r="Q67" s="24"/>
      <c r="R67" s="24"/>
      <c r="S67" s="24"/>
      <c r="T67" s="24"/>
      <c r="U67" s="24"/>
      <c r="X67" s="125"/>
      <c r="Y67" s="125"/>
      <c r="Z67" s="125"/>
      <c r="AA67" s="125"/>
      <c r="AD67" s="1"/>
      <c r="AE67" s="1"/>
    </row>
    <row r="68" spans="1:31" ht="22.5" customHeight="1">
      <c r="A68" s="22"/>
      <c r="B68" s="119"/>
      <c r="C68" s="119"/>
      <c r="D68" s="119"/>
      <c r="E68" s="119"/>
      <c r="F68" s="24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X68" s="125"/>
      <c r="Y68" s="125"/>
      <c r="Z68" s="125"/>
      <c r="AA68" s="125"/>
      <c r="AD68" s="1"/>
      <c r="AE68" s="1"/>
    </row>
    <row r="69" spans="24:31" ht="15">
      <c r="X69" s="125"/>
      <c r="Y69" s="125"/>
      <c r="Z69" s="125"/>
      <c r="AA69" s="125"/>
      <c r="AD69" s="1"/>
      <c r="AE69" s="1"/>
    </row>
    <row r="70" spans="24:31" ht="18" customHeight="1">
      <c r="X70" s="125"/>
      <c r="Y70" s="125"/>
      <c r="Z70" s="125"/>
      <c r="AA70" s="125"/>
      <c r="AD70" s="1"/>
      <c r="AE70" s="1"/>
    </row>
    <row r="71" spans="1:31" ht="18" customHeight="1">
      <c r="A71" s="18"/>
      <c r="Y71" s="125"/>
      <c r="Z71" s="125"/>
      <c r="AA71" s="125"/>
      <c r="AD71" s="1"/>
      <c r="AE71" s="1"/>
    </row>
    <row r="72" spans="25:31" ht="15">
      <c r="Y72" s="125"/>
      <c r="Z72" s="125"/>
      <c r="AA72" s="125"/>
      <c r="AD72" s="1"/>
      <c r="AE72" s="1"/>
    </row>
    <row r="73" spans="1:31" ht="25.5">
      <c r="A73" s="18"/>
      <c r="Y73" s="125"/>
      <c r="Z73" s="125"/>
      <c r="AA73" s="125"/>
      <c r="AD73" s="1"/>
      <c r="AE73" s="1"/>
    </row>
    <row r="74" spans="25:31" ht="15">
      <c r="Y74" s="122"/>
      <c r="Z74" s="125"/>
      <c r="AA74" s="125"/>
      <c r="AD74" s="1"/>
      <c r="AE74" s="1"/>
    </row>
    <row r="75" spans="25:31" ht="15">
      <c r="Y75" s="122"/>
      <c r="Z75" s="125"/>
      <c r="AA75" s="125"/>
      <c r="AD75" s="1"/>
      <c r="AE75" s="1"/>
    </row>
    <row r="76" spans="25:31" ht="15">
      <c r="Y76" s="122"/>
      <c r="Z76" s="125"/>
      <c r="AA76" s="125"/>
      <c r="AD76" s="1"/>
      <c r="AE76" s="1"/>
    </row>
    <row r="77" spans="25:31" ht="15">
      <c r="Y77" s="122"/>
      <c r="AE77" s="1"/>
    </row>
    <row r="78" spans="25:31" ht="15">
      <c r="Y78" s="122"/>
      <c r="AE78" s="1"/>
    </row>
    <row r="79" spans="25:31" ht="15">
      <c r="Y79" s="122"/>
      <c r="AE79" s="1"/>
    </row>
    <row r="80" ht="18" customHeight="1"/>
    <row r="81" ht="18" customHeight="1"/>
    <row r="82" ht="18" customHeight="1"/>
    <row r="83" spans="9:73" s="5" customFormat="1" ht="18" customHeight="1">
      <c r="I83" s="17"/>
      <c r="V83" s="7"/>
      <c r="W83" s="122"/>
      <c r="X83" s="122"/>
      <c r="Y83" s="124"/>
      <c r="Z83" s="122"/>
      <c r="AA83" s="122"/>
      <c r="AB83" s="125"/>
      <c r="AC83" s="125"/>
      <c r="AD83" s="6"/>
      <c r="AE83" s="6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5" spans="9:73" s="5" customFormat="1" ht="27" customHeight="1">
      <c r="I85" s="17"/>
      <c r="V85" s="7"/>
      <c r="W85" s="122"/>
      <c r="X85" s="122"/>
      <c r="Y85" s="124"/>
      <c r="Z85" s="122"/>
      <c r="AA85" s="122"/>
      <c r="AB85" s="125"/>
      <c r="AC85" s="125"/>
      <c r="AD85" s="6"/>
      <c r="AE85" s="6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9:73" s="5" customFormat="1" ht="27" customHeight="1">
      <c r="I86" s="17"/>
      <c r="V86" s="7"/>
      <c r="W86" s="122"/>
      <c r="X86" s="122"/>
      <c r="Y86" s="124"/>
      <c r="Z86" s="122"/>
      <c r="AA86" s="122"/>
      <c r="AB86" s="125"/>
      <c r="AC86" s="125"/>
      <c r="AD86" s="6"/>
      <c r="AE86" s="6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9:73" s="5" customFormat="1" ht="27" customHeight="1">
      <c r="I87" s="17"/>
      <c r="V87" s="7"/>
      <c r="W87" s="122"/>
      <c r="X87" s="122"/>
      <c r="Y87" s="124"/>
      <c r="Z87" s="122"/>
      <c r="AA87" s="122"/>
      <c r="AB87" s="125"/>
      <c r="AC87" s="125"/>
      <c r="AD87" s="6"/>
      <c r="AE87" s="6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9:73" s="5" customFormat="1" ht="18" customHeight="1">
      <c r="I88" s="17"/>
      <c r="V88" s="7"/>
      <c r="W88" s="122"/>
      <c r="X88" s="122"/>
      <c r="Y88" s="124"/>
      <c r="Z88" s="122"/>
      <c r="AA88" s="122"/>
      <c r="AB88" s="125"/>
      <c r="AC88" s="125"/>
      <c r="AD88" s="6"/>
      <c r="AE88" s="6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</row>
  </sheetData>
  <sheetProtection/>
  <autoFilter ref="A9:BV68"/>
  <mergeCells count="55">
    <mergeCell ref="I5:I6"/>
    <mergeCell ref="J5:M5"/>
    <mergeCell ref="I7:I8"/>
    <mergeCell ref="R5:U5"/>
    <mergeCell ref="T6:U6"/>
    <mergeCell ref="R6:S6"/>
    <mergeCell ref="N6:O6"/>
    <mergeCell ref="P6:Q6"/>
    <mergeCell ref="J7:K7"/>
    <mergeCell ref="L7:M7"/>
    <mergeCell ref="A4:A8"/>
    <mergeCell ref="B4:B8"/>
    <mergeCell ref="C4:F7"/>
    <mergeCell ref="G4:I4"/>
    <mergeCell ref="J4:U4"/>
    <mergeCell ref="G5:G8"/>
    <mergeCell ref="H5:H8"/>
    <mergeCell ref="N5:Q5"/>
    <mergeCell ref="J6:K6"/>
    <mergeCell ref="L6:M6"/>
    <mergeCell ref="P60:Q60"/>
    <mergeCell ref="T60:U60"/>
    <mergeCell ref="R7:S7"/>
    <mergeCell ref="N7:O7"/>
    <mergeCell ref="P7:Q7"/>
    <mergeCell ref="P61:Q61"/>
    <mergeCell ref="T61:U61"/>
    <mergeCell ref="R60:S60"/>
    <mergeCell ref="T7:U7"/>
    <mergeCell ref="T64:U64"/>
    <mergeCell ref="R61:S61"/>
    <mergeCell ref="R64:S64"/>
    <mergeCell ref="J64:K64"/>
    <mergeCell ref="L64:M64"/>
    <mergeCell ref="N64:O64"/>
    <mergeCell ref="P64:Q64"/>
    <mergeCell ref="J61:K61"/>
    <mergeCell ref="L61:M61"/>
    <mergeCell ref="N61:O61"/>
    <mergeCell ref="J63:K63"/>
    <mergeCell ref="L63:M63"/>
    <mergeCell ref="N63:O63"/>
    <mergeCell ref="P63:Q63"/>
    <mergeCell ref="R63:S63"/>
    <mergeCell ref="T63:U63"/>
    <mergeCell ref="V4:V8"/>
    <mergeCell ref="J62:K62"/>
    <mergeCell ref="L62:M62"/>
    <mergeCell ref="N62:O62"/>
    <mergeCell ref="P62:Q62"/>
    <mergeCell ref="R62:S62"/>
    <mergeCell ref="T62:U62"/>
    <mergeCell ref="J60:K60"/>
    <mergeCell ref="L60:M60"/>
    <mergeCell ref="N60:O60"/>
  </mergeCells>
  <conditionalFormatting sqref="P65:S65 L65:M65 G60:I64 L26 J60:K61 N60:O61 R59:S61 T60:U61 T23:T26 Q24:Q26 O25 L23:N25 P23:P26 R23:R26 T63:U65 R63:S63 N63:O65 J63:K65 S25:V25 G59:U59">
    <cfRule type="cellIs" priority="3" dxfId="2" operator="equal" stopIfTrue="1">
      <formula>0</formula>
    </cfRule>
  </conditionalFormatting>
  <conditionalFormatting sqref="J62:U62">
    <cfRule type="cellIs" priority="1" dxfId="2" operator="equal" stopIfTrue="1">
      <formula>0</formula>
    </cfRule>
  </conditionalFormatting>
  <printOptions horizontalCentered="1" verticalCentered="1"/>
  <pageMargins left="0.15748031496062992" right="0" top="0.1968503937007874" bottom="0.2755905511811024" header="0.11811023622047245" footer="0.11811023622047245"/>
  <pageSetup firstPageNumber="3" useFirstPageNumber="1" fitToHeight="2" fitToWidth="1" horizontalDpi="600" verticalDpi="600" orientation="landscape" paperSize="9" scale="45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2019-12-30T10:12:30Z</cp:lastPrinted>
  <dcterms:created xsi:type="dcterms:W3CDTF">1999-12-27T09:11:33Z</dcterms:created>
  <dcterms:modified xsi:type="dcterms:W3CDTF">2020-02-18T06:59:59Z</dcterms:modified>
  <cp:category/>
  <cp:version/>
  <cp:contentType/>
  <cp:contentStatus/>
</cp:coreProperties>
</file>